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9" r:id="rId1"/>
    <sheet name="4-5 промежуток" sheetId="8" r:id="rId2"/>
    <sheet name="4-5 итог" sheetId="2" r:id="rId3"/>
  </sheets>
  <definedNames>
    <definedName name="_xlnm._FilterDatabase" localSheetId="0" hidden="1">'3-4 старт'!$K$1:$K$43</definedName>
    <definedName name="_xlnm._FilterDatabase" localSheetId="2" hidden="1">'4-5 итог'!$K$1:$K$45</definedName>
    <definedName name="_xlnm._FilterDatabase" localSheetId="1" hidden="1">'4-5 промежуток'!$L$1:$L$39</definedName>
  </definedNames>
  <calcPr calcId="162913"/>
</workbook>
</file>

<file path=xl/calcChain.xml><?xml version="1.0" encoding="utf-8"?>
<calcChain xmlns="http://schemas.openxmlformats.org/spreadsheetml/2006/main">
  <c r="I37" i="2" l="1"/>
  <c r="J37" i="2"/>
  <c r="K37" i="2" s="1"/>
  <c r="I36" i="2"/>
  <c r="J36" i="2"/>
  <c r="K36" i="2" s="1"/>
  <c r="I35" i="2"/>
  <c r="J35" i="2"/>
  <c r="K35" i="2" s="1"/>
  <c r="J40" i="2" l="1"/>
  <c r="K35" i="8"/>
  <c r="J37" i="9"/>
  <c r="I38" i="2" l="1"/>
  <c r="J38" i="2"/>
  <c r="K38" i="2" s="1"/>
  <c r="I35" i="9"/>
  <c r="K35" i="9"/>
  <c r="J9" i="2" l="1"/>
  <c r="K9" i="2" s="1"/>
  <c r="K9" i="8"/>
  <c r="L9" i="8" s="1"/>
  <c r="J9" i="9"/>
  <c r="K9" i="9" s="1"/>
  <c r="K34" i="9" l="1"/>
  <c r="I34" i="9"/>
  <c r="K33" i="9"/>
  <c r="I33" i="9"/>
  <c r="K32" i="9"/>
  <c r="I32" i="9"/>
  <c r="K31" i="9"/>
  <c r="I31" i="9"/>
  <c r="K30" i="9"/>
  <c r="I30" i="9"/>
  <c r="K29" i="9"/>
  <c r="I29" i="9"/>
  <c r="K28" i="9"/>
  <c r="K27" i="9"/>
  <c r="I27" i="9"/>
  <c r="K26" i="9"/>
  <c r="I26" i="9"/>
  <c r="K25" i="9"/>
  <c r="I25" i="9"/>
  <c r="K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12" i="9"/>
  <c r="I12" i="9"/>
  <c r="K11" i="9"/>
  <c r="I11" i="9"/>
  <c r="K10" i="9"/>
  <c r="I10" i="9"/>
  <c r="I9" i="9"/>
  <c r="K33" i="8"/>
  <c r="L33" i="8" s="1"/>
  <c r="J33" i="8"/>
  <c r="K32" i="8"/>
  <c r="L32" i="8" s="1"/>
  <c r="J32" i="8"/>
  <c r="K31" i="8"/>
  <c r="L31" i="8" s="1"/>
  <c r="J31" i="8"/>
  <c r="K30" i="8"/>
  <c r="L30" i="8" s="1"/>
  <c r="J30" i="8"/>
  <c r="K29" i="8"/>
  <c r="L29" i="8" s="1"/>
  <c r="J29" i="8"/>
  <c r="K28" i="8"/>
  <c r="L28" i="8" s="1"/>
  <c r="J28" i="8"/>
  <c r="K27" i="8"/>
  <c r="L27" i="8" s="1"/>
  <c r="J27" i="8"/>
  <c r="K26" i="8"/>
  <c r="L26" i="8" s="1"/>
  <c r="J26" i="8"/>
  <c r="K25" i="8"/>
  <c r="L25" i="8" s="1"/>
  <c r="J25" i="8"/>
  <c r="K24" i="8"/>
  <c r="L24" i="8" s="1"/>
  <c r="J24" i="8"/>
  <c r="K23" i="8"/>
  <c r="L23" i="8" s="1"/>
  <c r="J23" i="8"/>
  <c r="K22" i="8"/>
  <c r="L22" i="8" s="1"/>
  <c r="J22" i="8"/>
  <c r="K21" i="8"/>
  <c r="L21" i="8" s="1"/>
  <c r="J21" i="8"/>
  <c r="K20" i="8"/>
  <c r="L20" i="8" s="1"/>
  <c r="J20" i="8"/>
  <c r="K19" i="8"/>
  <c r="L19" i="8" s="1"/>
  <c r="J19" i="8"/>
  <c r="K18" i="8"/>
  <c r="L18" i="8" s="1"/>
  <c r="J18" i="8"/>
  <c r="K17" i="8"/>
  <c r="L17" i="8" s="1"/>
  <c r="J17" i="8"/>
  <c r="K16" i="8"/>
  <c r="L16" i="8" s="1"/>
  <c r="J16" i="8"/>
  <c r="K15" i="8"/>
  <c r="L15" i="8" s="1"/>
  <c r="J15" i="8"/>
  <c r="K14" i="8"/>
  <c r="L14" i="8" s="1"/>
  <c r="J14" i="8"/>
  <c r="K13" i="8"/>
  <c r="L13" i="8" s="1"/>
  <c r="J13" i="8"/>
  <c r="K12" i="8"/>
  <c r="L12" i="8" s="1"/>
  <c r="J12" i="8"/>
  <c r="K11" i="8"/>
  <c r="L11" i="8" s="1"/>
  <c r="J11" i="8"/>
  <c r="K10" i="8"/>
  <c r="L10" i="8" s="1"/>
  <c r="J10" i="8"/>
  <c r="J9" i="8"/>
  <c r="K36" i="8" l="1"/>
  <c r="L36" i="8" s="1"/>
  <c r="K37" i="8"/>
  <c r="L37" i="8" s="1"/>
  <c r="K38" i="8"/>
  <c r="L38" i="8" s="1"/>
  <c r="J40" i="9"/>
  <c r="K40" i="9" s="1"/>
  <c r="J39" i="9"/>
  <c r="J38" i="9"/>
  <c r="J34" i="2"/>
  <c r="K34" i="2" s="1"/>
  <c r="I34" i="2"/>
  <c r="J33" i="2"/>
  <c r="K33" i="2" s="1"/>
  <c r="I33" i="2"/>
  <c r="J32" i="2"/>
  <c r="K32" i="2" s="1"/>
  <c r="I32" i="2"/>
  <c r="J31" i="2"/>
  <c r="K31" i="2" s="1"/>
  <c r="I31" i="2"/>
  <c r="J30" i="2"/>
  <c r="K30" i="2" s="1"/>
  <c r="I30" i="2"/>
  <c r="J29" i="2"/>
  <c r="K29" i="2" s="1"/>
  <c r="I29" i="2"/>
  <c r="J28" i="2"/>
  <c r="K28" i="2" s="1"/>
  <c r="I28" i="2"/>
  <c r="J27" i="2"/>
  <c r="K27" i="2" s="1"/>
  <c r="I27" i="2"/>
  <c r="J26" i="2"/>
  <c r="K26" i="2" s="1"/>
  <c r="I26" i="2"/>
  <c r="J25" i="2"/>
  <c r="K25" i="2" s="1"/>
  <c r="I25" i="2"/>
  <c r="J24" i="2"/>
  <c r="K24" i="2" s="1"/>
  <c r="I24" i="2"/>
  <c r="J23" i="2"/>
  <c r="K23" i="2" s="1"/>
  <c r="I23" i="2"/>
  <c r="J22" i="2"/>
  <c r="K22" i="2" s="1"/>
  <c r="I22" i="2"/>
  <c r="J21" i="2"/>
  <c r="K21" i="2" s="1"/>
  <c r="I21" i="2"/>
  <c r="J20" i="2"/>
  <c r="K20" i="2" s="1"/>
  <c r="I20" i="2"/>
  <c r="J19" i="2"/>
  <c r="K19" i="2" s="1"/>
  <c r="I19" i="2"/>
  <c r="J18" i="2"/>
  <c r="K18" i="2" s="1"/>
  <c r="I18" i="2"/>
  <c r="J17" i="2"/>
  <c r="K17" i="2" s="1"/>
  <c r="I17" i="2"/>
  <c r="J16" i="2"/>
  <c r="K16" i="2" s="1"/>
  <c r="I16" i="2"/>
  <c r="J15" i="2"/>
  <c r="K15" i="2" s="1"/>
  <c r="I15" i="2"/>
  <c r="J14" i="2"/>
  <c r="K14" i="2" s="1"/>
  <c r="I14" i="2"/>
  <c r="J13" i="2"/>
  <c r="K13" i="2" s="1"/>
  <c r="I13" i="2"/>
  <c r="J12" i="2"/>
  <c r="K12" i="2" s="1"/>
  <c r="I12" i="2"/>
  <c r="J11" i="2"/>
  <c r="K11" i="2" s="1"/>
  <c r="I11" i="2"/>
  <c r="J10" i="2"/>
  <c r="K10" i="2" s="1"/>
  <c r="I10" i="2"/>
  <c r="I9" i="2"/>
  <c r="J42" i="2" l="1"/>
  <c r="K42" i="2" s="1"/>
  <c r="J41" i="2"/>
  <c r="K41" i="2" s="1"/>
  <c r="J43" i="2"/>
  <c r="K43" i="2" s="1"/>
</calcChain>
</file>

<file path=xl/sharedStrings.xml><?xml version="1.0" encoding="utf-8"?>
<sst xmlns="http://schemas.openxmlformats.org/spreadsheetml/2006/main" count="154" uniqueCount="86">
  <si>
    <t xml:space="preserve">Лист наблюдения  </t>
  </si>
  <si>
    <t>Образовательная область "Здоровье"</t>
  </si>
  <si>
    <t>№</t>
  </si>
  <si>
    <t>Ф.И.ребенка</t>
  </si>
  <si>
    <t>Физическая культура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</si>
  <si>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</si>
  <si>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</si>
  <si>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</si>
  <si>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</si>
  <si>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</si>
  <si>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Б (І уровень)</t>
  </si>
  <si>
    <t>В (ІІ уровень)</t>
  </si>
  <si>
    <t>Г (ІІІ уровень)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</si>
  <si>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</si>
  <si>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</si>
  <si>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</si>
  <si>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</si>
  <si>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</si>
  <si>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</si>
  <si>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</si>
  <si>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4-5-Зд.1 проявляет интерес к выполнению физических упражнений</t>
  </si>
  <si>
    <t>4-5-Зд.2 выполняет правила подвижных игр</t>
  </si>
  <si>
    <t>4-5-Зд.3 умеет строиться в колонну по одному с выполнением различных заданий</t>
  </si>
  <si>
    <t>4-5-Зд.4 перестраивается в звенья по два, по три</t>
  </si>
  <si>
    <t>4-5-Зд.5 владеет первоначальной техникой спортивных упражнений и спортивных игр</t>
  </si>
  <si>
    <t>4-5-Зд.6 соблюдает первоначальные навыки личной гигиены</t>
  </si>
  <si>
    <t>4-5-Зд.1 владеет двигательными навыками и техникой выполнения основных движений</t>
  </si>
  <si>
    <t>4-5-Зд.2 проявляет интерес к физическим упражнениям и закаливающим процедурам</t>
  </si>
  <si>
    <t>4-5-Зд.3 умеет выполнять комплексы утренней гимнастики по показу педагога</t>
  </si>
  <si>
    <t>4-5-Зд.4 самостоятельно играет в различные игры и соблюдает правила игры</t>
  </si>
  <si>
    <t>4-5-Зд.5 выполняет элементы спортивных игр, владеет видами закаливания, навыками самообслуживания</t>
  </si>
  <si>
    <t xml:space="preserve">результатов диагностики стартового контроля в старшей группе (от 4 лет) </t>
  </si>
  <si>
    <t>Физическая развитие</t>
  </si>
  <si>
    <t xml:space="preserve">Учебный год: ___2021-2022_________       Группа:__Абвгдейки__________     Дата проведения:_сентябрь________ </t>
  </si>
  <si>
    <t>Бекужин Акбар</t>
  </si>
  <si>
    <t>Умирзакова Сандина</t>
  </si>
  <si>
    <t>Тымпиев Асылжан</t>
  </si>
  <si>
    <t>Тилеухадыр Алим</t>
  </si>
  <si>
    <t>Унашев Имран</t>
  </si>
  <si>
    <t>Досмагамбетова Диана</t>
  </si>
  <si>
    <t>Жумаш Айсафи</t>
  </si>
  <si>
    <t>Алимбаев Кайсар</t>
  </si>
  <si>
    <t>Ахметова Амелия</t>
  </si>
  <si>
    <t>Таубаев Тамерлан</t>
  </si>
  <si>
    <t>Курбанов Самир</t>
  </si>
  <si>
    <t>Мырзабек Алимжан</t>
  </si>
  <si>
    <t>Рогальский Ален</t>
  </si>
  <si>
    <t>Бисенов Батыр</t>
  </si>
  <si>
    <t>Губайдулина Сафия</t>
  </si>
  <si>
    <t>Санжарулы Ибрагим</t>
  </si>
  <si>
    <t>Хабибулин Рауль</t>
  </si>
  <si>
    <t>Камелова Камилла</t>
  </si>
  <si>
    <t>Акоразова Айым</t>
  </si>
  <si>
    <t>Самат Аяла</t>
  </si>
  <si>
    <t>Уразалин Исатай</t>
  </si>
  <si>
    <t>Мыцкина Ника</t>
  </si>
  <si>
    <t>Нугаев Алишер</t>
  </si>
  <si>
    <t>Досова Амели</t>
  </si>
  <si>
    <t>Соловьева Саша</t>
  </si>
  <si>
    <t>Климова Кира</t>
  </si>
  <si>
    <t>Учебный год: _2021-2022____       Группа:_Абвгдейка_            Дата проведения:__январь</t>
  </si>
  <si>
    <t>Кенжегали Мадияр</t>
  </si>
  <si>
    <t>Беккужин Акбар</t>
  </si>
  <si>
    <t>Тымпиев Алимжан</t>
  </si>
  <si>
    <t>Мырзалы Бахтияр</t>
  </si>
  <si>
    <t>Нуртасов Нартай</t>
  </si>
  <si>
    <t>Шинкарук Ника</t>
  </si>
  <si>
    <t>Дик Эрика</t>
  </si>
  <si>
    <t xml:space="preserve">Учебный год: ___2021-2022____       Группа:___Абвгдейки_____     Дата проведения:____май_______ </t>
  </si>
  <si>
    <t>Елеуов Таир</t>
  </si>
  <si>
    <t>Зверева Ульяна</t>
  </si>
  <si>
    <t>Танжарбай Ансар</t>
  </si>
  <si>
    <t>Исмаил А.</t>
  </si>
  <si>
    <t>Ахметзянов Наль</t>
  </si>
  <si>
    <t>Хамит Амина</t>
  </si>
  <si>
    <t>Толымбекова Амила</t>
  </si>
  <si>
    <t>Турбай Милана</t>
  </si>
  <si>
    <t>Потинга Артем</t>
  </si>
  <si>
    <t>Абилхан Айлин</t>
  </si>
  <si>
    <t>Канат Инаят</t>
  </si>
  <si>
    <t>Мырзабек А.</t>
  </si>
  <si>
    <t xml:space="preserve">3-4-Зд.5 </t>
  </si>
  <si>
    <t xml:space="preserve">3-4-Зд.4 </t>
  </si>
  <si>
    <t xml:space="preserve">3-4-Зд.3 </t>
  </si>
  <si>
    <t>3-4-Зд.2</t>
  </si>
  <si>
    <t xml:space="preserve">3-4-Зд.1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</si>
</sst>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9"/>
  <sheetViews>
    <sheetView tabSelected="1" zoomScale="77" zoomScaleNormal="77" workbookViewId="0">
      <selection activeCell="M8" sqref="M8"/>
    </sheetView>
  </sheetViews>
  <sheetFormatPr defaultRowHeight="15" x14ac:dyDescent="0.25"/>
  <cols>
    <col min="2" max="2" width="4.7109375" customWidth="1"/>
    <col min="3" max="3" width="20.5703125" customWidth="1"/>
    <col min="4" max="4" width="5" customWidth="1"/>
    <col min="5" max="5" width="8.85546875" customWidth="1"/>
    <col min="6" max="6" width="10.140625" customWidth="1"/>
    <col min="7" max="7" width="7.7109375" customWidth="1"/>
    <col min="8" max="8" width="8.5703125" customWidth="1"/>
    <col min="11" max="11" width="15.42578125" customWidth="1"/>
  </cols>
  <sheetData>
    <row r="2" spans="1:12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 t="s">
        <v>33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6" spans="1:12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x14ac:dyDescent="0.25">
      <c r="B7" s="14" t="s">
        <v>2</v>
      </c>
      <c r="C7" s="14" t="s">
        <v>3</v>
      </c>
      <c r="D7" s="15" t="s">
        <v>32</v>
      </c>
      <c r="E7" s="16"/>
      <c r="F7" s="16"/>
      <c r="G7" s="16"/>
      <c r="H7" s="16"/>
      <c r="I7" s="18" t="s">
        <v>5</v>
      </c>
      <c r="J7" s="20" t="s">
        <v>6</v>
      </c>
      <c r="K7" s="22" t="s">
        <v>7</v>
      </c>
    </row>
    <row r="8" spans="1:12" ht="78.75" customHeight="1" x14ac:dyDescent="0.25">
      <c r="B8" s="14"/>
      <c r="C8" s="14"/>
      <c r="D8" s="10" t="s">
        <v>85</v>
      </c>
      <c r="E8" s="10" t="s">
        <v>84</v>
      </c>
      <c r="F8" s="10" t="s">
        <v>83</v>
      </c>
      <c r="G8" s="10" t="s">
        <v>82</v>
      </c>
      <c r="H8" s="10" t="s">
        <v>81</v>
      </c>
      <c r="I8" s="19"/>
      <c r="J8" s="21"/>
      <c r="K8" s="22"/>
    </row>
    <row r="9" spans="1:12" x14ac:dyDescent="0.25">
      <c r="B9" s="2">
        <v>1</v>
      </c>
      <c r="C9" s="2" t="s">
        <v>34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7">
        <f>SUM(D9:H9)</f>
        <v>5</v>
      </c>
      <c r="J9" s="8">
        <f>AVERAGE(D9:H9)</f>
        <v>1</v>
      </c>
      <c r="K9" s="11" t="str">
        <f>IF(D9="","",VLOOKUP(J9,$I$97:$J$99,2,TRUE))</f>
        <v>І ур</v>
      </c>
    </row>
    <row r="10" spans="1:12" x14ac:dyDescent="0.25">
      <c r="B10" s="2">
        <v>2</v>
      </c>
      <c r="C10" s="2" t="s">
        <v>35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7">
        <f>SUM(D10:H10)</f>
        <v>5</v>
      </c>
      <c r="J10" s="8">
        <v>1</v>
      </c>
      <c r="K10" s="11" t="str">
        <f>IF(D10="","",VLOOKUP(J10,$I$97:$J$99,2,TRUE))</f>
        <v>І ур</v>
      </c>
    </row>
    <row r="11" spans="1:12" x14ac:dyDescent="0.25">
      <c r="B11" s="2">
        <v>3</v>
      </c>
      <c r="C11" s="2" t="s">
        <v>36</v>
      </c>
      <c r="D11" s="2">
        <v>2</v>
      </c>
      <c r="E11" s="2">
        <v>1</v>
      </c>
      <c r="F11" s="2">
        <v>1</v>
      </c>
      <c r="G11" s="2">
        <v>2</v>
      </c>
      <c r="H11" s="2">
        <v>1</v>
      </c>
      <c r="I11" s="7">
        <f>SUM(D11:H11)</f>
        <v>7</v>
      </c>
      <c r="J11" s="8">
        <v>1.4</v>
      </c>
      <c r="K11" s="11" t="str">
        <f>IF(D11="","",VLOOKUP(J11,$I$97:$J$99,2,TRUE))</f>
        <v>І ур</v>
      </c>
    </row>
    <row r="12" spans="1:12" x14ac:dyDescent="0.25">
      <c r="B12" s="2">
        <v>4</v>
      </c>
      <c r="C12" s="2" t="s">
        <v>37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7">
        <f>SUM(D12:H12)</f>
        <v>5</v>
      </c>
      <c r="J12" s="8">
        <v>1</v>
      </c>
      <c r="K12" s="11" t="str">
        <f>IF(D12="","",VLOOKUP(J12,$I$97:$J$99,2,TRUE))</f>
        <v>І ур</v>
      </c>
    </row>
    <row r="13" spans="1:12" x14ac:dyDescent="0.25">
      <c r="B13" s="2">
        <v>5</v>
      </c>
      <c r="C13" s="2" t="s">
        <v>61</v>
      </c>
      <c r="D13" s="2">
        <v>2</v>
      </c>
      <c r="E13" s="2">
        <v>2</v>
      </c>
      <c r="F13" s="2">
        <v>2</v>
      </c>
      <c r="G13" s="2">
        <v>1</v>
      </c>
      <c r="H13" s="2">
        <v>2</v>
      </c>
      <c r="I13" s="7">
        <f>SUM(D13:H13)</f>
        <v>9</v>
      </c>
      <c r="J13" s="8">
        <v>1.8</v>
      </c>
      <c r="K13" s="11" t="str">
        <f>IF(D13="","",VLOOKUP(J13,$I$97:$J$99,2,TRUE))</f>
        <v>ІІ ур</v>
      </c>
    </row>
    <row r="14" spans="1:12" x14ac:dyDescent="0.25">
      <c r="B14" s="2">
        <v>6</v>
      </c>
      <c r="C14" s="2" t="s">
        <v>38</v>
      </c>
      <c r="D14" s="2">
        <v>2</v>
      </c>
      <c r="E14" s="2">
        <v>2</v>
      </c>
      <c r="F14" s="2">
        <v>2</v>
      </c>
      <c r="G14" s="2">
        <v>2</v>
      </c>
      <c r="H14" s="2">
        <v>1</v>
      </c>
      <c r="I14" s="7">
        <f>SUM(D14:H14)</f>
        <v>9</v>
      </c>
      <c r="J14" s="8">
        <v>1.8</v>
      </c>
      <c r="K14" s="11" t="str">
        <f>IF(D14="","",VLOOKUP(J14,$I$97:$J$99,2,TRUE))</f>
        <v>ІІ ур</v>
      </c>
    </row>
    <row r="15" spans="1:12" x14ac:dyDescent="0.25">
      <c r="B15" s="2">
        <v>7</v>
      </c>
      <c r="C15" s="2" t="s">
        <v>39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7">
        <f>SUM(D15:H15)</f>
        <v>5</v>
      </c>
      <c r="J15" s="8">
        <v>1</v>
      </c>
      <c r="K15" s="11" t="str">
        <f>IF(D15="","",VLOOKUP(J15,$I$97:$J$99,2,TRUE))</f>
        <v>І ур</v>
      </c>
    </row>
    <row r="16" spans="1:12" x14ac:dyDescent="0.25">
      <c r="B16" s="2">
        <v>8</v>
      </c>
      <c r="C16" s="2" t="s">
        <v>40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7">
        <f>SUM(D16:H16)</f>
        <v>5</v>
      </c>
      <c r="J16" s="8">
        <v>1</v>
      </c>
      <c r="K16" s="11" t="str">
        <f>IF(D16="","",VLOOKUP(J16,$I$97:$J$99,2,TRUE))</f>
        <v>І ур</v>
      </c>
    </row>
    <row r="17" spans="2:11" x14ac:dyDescent="0.25">
      <c r="B17" s="2">
        <v>9</v>
      </c>
      <c r="C17" s="2" t="s">
        <v>41</v>
      </c>
      <c r="D17" s="2">
        <v>1</v>
      </c>
      <c r="E17" s="2">
        <v>1</v>
      </c>
      <c r="F17" s="2">
        <v>2</v>
      </c>
      <c r="G17" s="2">
        <v>1</v>
      </c>
      <c r="H17" s="2">
        <v>2</v>
      </c>
      <c r="I17" s="7">
        <f>SUM(D17:H17)</f>
        <v>7</v>
      </c>
      <c r="J17" s="8">
        <v>1.4</v>
      </c>
      <c r="K17" s="11" t="str">
        <f>IF(D17="","",VLOOKUP(J17,$I$97:$J$99,2,TRUE))</f>
        <v>І ур</v>
      </c>
    </row>
    <row r="18" spans="2:11" x14ac:dyDescent="0.25">
      <c r="B18" s="2">
        <v>10</v>
      </c>
      <c r="C18" s="2" t="s">
        <v>42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7">
        <f>SUM(D18:H18)</f>
        <v>5</v>
      </c>
      <c r="J18" s="8">
        <v>1</v>
      </c>
      <c r="K18" s="11" t="str">
        <f>IF(D18="","",VLOOKUP(J18,$I$97:$J$99,2,TRUE))</f>
        <v>І ур</v>
      </c>
    </row>
    <row r="19" spans="2:11" x14ac:dyDescent="0.25">
      <c r="B19" s="2">
        <v>11</v>
      </c>
      <c r="C19" s="2" t="s">
        <v>43</v>
      </c>
      <c r="D19" s="2">
        <v>2</v>
      </c>
      <c r="E19" s="2">
        <v>2</v>
      </c>
      <c r="F19" s="2">
        <v>1</v>
      </c>
      <c r="G19" s="2">
        <v>1</v>
      </c>
      <c r="H19" s="2">
        <v>2</v>
      </c>
      <c r="I19" s="7">
        <f>SUM(D19:H19)</f>
        <v>8</v>
      </c>
      <c r="J19" s="8">
        <v>1.6</v>
      </c>
      <c r="K19" s="11" t="str">
        <f>IF(D19="","",VLOOKUP(J19,$I$97:$J$99,2,TRUE))</f>
        <v>ІІ ур</v>
      </c>
    </row>
    <row r="20" spans="2:11" x14ac:dyDescent="0.25">
      <c r="B20" s="2">
        <v>12</v>
      </c>
      <c r="C20" s="2" t="s">
        <v>44</v>
      </c>
      <c r="D20" s="2">
        <v>2</v>
      </c>
      <c r="E20" s="2">
        <v>2</v>
      </c>
      <c r="F20" s="2">
        <v>2</v>
      </c>
      <c r="G20" s="2">
        <v>1</v>
      </c>
      <c r="H20" s="2">
        <v>1</v>
      </c>
      <c r="I20" s="7">
        <f>SUM(D20:H20)</f>
        <v>8</v>
      </c>
      <c r="J20" s="8">
        <v>1.6</v>
      </c>
      <c r="K20" s="11" t="str">
        <f>IF(D20="","",VLOOKUP(J20,$I$97:$J$99,2,TRUE))</f>
        <v>ІІ ур</v>
      </c>
    </row>
    <row r="21" spans="2:11" x14ac:dyDescent="0.25">
      <c r="B21" s="2">
        <v>13</v>
      </c>
      <c r="C21" s="2" t="s">
        <v>45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7">
        <f>SUM(D21:H21)</f>
        <v>5</v>
      </c>
      <c r="J21" s="8">
        <v>1</v>
      </c>
      <c r="K21" s="11" t="str">
        <f>IF(D21="","",VLOOKUP(J21,$I$97:$J$99,2,TRUE))</f>
        <v>І ур</v>
      </c>
    </row>
    <row r="22" spans="2:11" x14ac:dyDescent="0.25">
      <c r="B22" s="2">
        <v>14</v>
      </c>
      <c r="C22" s="2" t="s">
        <v>46</v>
      </c>
      <c r="D22" s="2">
        <v>1</v>
      </c>
      <c r="E22" s="2">
        <v>1</v>
      </c>
      <c r="F22" s="2">
        <v>2</v>
      </c>
      <c r="G22" s="2">
        <v>2</v>
      </c>
      <c r="H22" s="2">
        <v>2</v>
      </c>
      <c r="I22" s="7">
        <f>SUM(D22:H22)</f>
        <v>8</v>
      </c>
      <c r="J22" s="8">
        <v>1.6</v>
      </c>
      <c r="K22" s="11" t="str">
        <f>IF(D22="","",VLOOKUP(J22,$I$97:$J$99,2,TRUE))</f>
        <v>ІІ ур</v>
      </c>
    </row>
    <row r="23" spans="2:11" x14ac:dyDescent="0.25">
      <c r="B23" s="2">
        <v>15</v>
      </c>
      <c r="C23" s="2" t="s">
        <v>47</v>
      </c>
      <c r="D23" s="2">
        <v>1</v>
      </c>
      <c r="E23" s="2">
        <v>2</v>
      </c>
      <c r="F23" s="2">
        <v>1</v>
      </c>
      <c r="G23" s="2">
        <v>2</v>
      </c>
      <c r="H23" s="2">
        <v>2</v>
      </c>
      <c r="I23" s="7">
        <f>SUM(D23:H23)</f>
        <v>8</v>
      </c>
      <c r="J23" s="8">
        <v>1.6</v>
      </c>
      <c r="K23" s="11" t="str">
        <f>IF(D23="","",VLOOKUP(J23,$I$97:$J$99,2,TRUE))</f>
        <v>ІІ ур</v>
      </c>
    </row>
    <row r="24" spans="2:11" x14ac:dyDescent="0.25">
      <c r="B24" s="2">
        <v>16</v>
      </c>
      <c r="C24" s="2" t="s">
        <v>48</v>
      </c>
      <c r="D24" s="2">
        <v>1</v>
      </c>
      <c r="E24" s="2">
        <v>1</v>
      </c>
      <c r="F24" s="2">
        <v>1</v>
      </c>
      <c r="G24" s="2">
        <v>1</v>
      </c>
      <c r="H24" s="2">
        <v>2</v>
      </c>
      <c r="I24" s="7">
        <v>7</v>
      </c>
      <c r="J24" s="8">
        <v>1.4</v>
      </c>
      <c r="K24" s="11" t="str">
        <f>IF(D24="","",VLOOKUP(J24,$I$97:$J$99,2,TRUE))</f>
        <v>І ур</v>
      </c>
    </row>
    <row r="25" spans="2:11" x14ac:dyDescent="0.25">
      <c r="B25" s="2">
        <v>17</v>
      </c>
      <c r="C25" s="2" t="s">
        <v>49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7">
        <f>SUM(D25:H25)</f>
        <v>5</v>
      </c>
      <c r="J25" s="8">
        <v>1</v>
      </c>
      <c r="K25" s="11" t="str">
        <f>IF(D25="","",VLOOKUP(J25,$I$97:$J$99,2,TRUE))</f>
        <v>І ур</v>
      </c>
    </row>
    <row r="26" spans="2:11" x14ac:dyDescent="0.25">
      <c r="B26" s="2">
        <v>18</v>
      </c>
      <c r="C26" s="2" t="s">
        <v>50</v>
      </c>
      <c r="D26" s="2">
        <v>1</v>
      </c>
      <c r="E26" s="2">
        <v>2</v>
      </c>
      <c r="F26" s="2">
        <v>2</v>
      </c>
      <c r="G26" s="2">
        <v>2</v>
      </c>
      <c r="H26" s="2">
        <v>1</v>
      </c>
      <c r="I26" s="7">
        <f>SUM(D26:H26)</f>
        <v>8</v>
      </c>
      <c r="J26" s="8">
        <v>1.6</v>
      </c>
      <c r="K26" s="11" t="str">
        <f>IF(D26="","",VLOOKUP(J26,$I$97:$J$99,2,TRUE))</f>
        <v>ІІ ур</v>
      </c>
    </row>
    <row r="27" spans="2:11" x14ac:dyDescent="0.25">
      <c r="B27" s="2">
        <v>19</v>
      </c>
      <c r="C27" s="2" t="s">
        <v>51</v>
      </c>
      <c r="D27" s="2">
        <v>2</v>
      </c>
      <c r="E27" s="2">
        <v>2</v>
      </c>
      <c r="F27" s="2">
        <v>2</v>
      </c>
      <c r="G27" s="2">
        <v>1</v>
      </c>
      <c r="H27" s="2">
        <v>2</v>
      </c>
      <c r="I27" s="7">
        <f>SUM(D27:H27)</f>
        <v>9</v>
      </c>
      <c r="J27" s="8">
        <v>1.8</v>
      </c>
      <c r="K27" s="11" t="str">
        <f>IF(D27="","",VLOOKUP(J27,$I$97:$J$99,2,TRUE))</f>
        <v>ІІ ур</v>
      </c>
    </row>
    <row r="28" spans="2:11" x14ac:dyDescent="0.25">
      <c r="B28" s="2">
        <v>20</v>
      </c>
      <c r="C28" s="2" t="s">
        <v>52</v>
      </c>
      <c r="D28" s="2">
        <v>2</v>
      </c>
      <c r="E28" s="2">
        <v>2</v>
      </c>
      <c r="F28" s="2">
        <v>2</v>
      </c>
      <c r="G28" s="2">
        <v>2</v>
      </c>
      <c r="H28" s="2">
        <v>1</v>
      </c>
      <c r="I28" s="7">
        <v>10</v>
      </c>
      <c r="J28" s="8">
        <v>2</v>
      </c>
      <c r="K28" s="11" t="str">
        <f>IF(D28="","",VLOOKUP(J28,$I$97:$J$99,2,TRUE))</f>
        <v>ІІ ур</v>
      </c>
    </row>
    <row r="29" spans="2:11" x14ac:dyDescent="0.25">
      <c r="B29" s="2">
        <v>21</v>
      </c>
      <c r="C29" s="2" t="s">
        <v>53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7">
        <f>SUM(D29:H29)</f>
        <v>5</v>
      </c>
      <c r="J29" s="8">
        <v>1</v>
      </c>
      <c r="K29" s="11" t="str">
        <f>IF(D29="","",VLOOKUP(J29,$I$97:$J$99,2,TRUE))</f>
        <v>І ур</v>
      </c>
    </row>
    <row r="30" spans="2:11" x14ac:dyDescent="0.25">
      <c r="B30" s="2">
        <v>22</v>
      </c>
      <c r="C30" s="2" t="s">
        <v>54</v>
      </c>
      <c r="D30" s="2">
        <v>1</v>
      </c>
      <c r="E30" s="2">
        <v>2</v>
      </c>
      <c r="F30" s="2">
        <v>1</v>
      </c>
      <c r="G30" s="2">
        <v>1</v>
      </c>
      <c r="H30" s="2">
        <v>2</v>
      </c>
      <c r="I30" s="7">
        <f>SUM(D30:H30)</f>
        <v>7</v>
      </c>
      <c r="J30" s="8">
        <v>1.4</v>
      </c>
      <c r="K30" s="11" t="str">
        <f>IF(D30="","",VLOOKUP(J30,$I$97:$J$99,2,TRUE))</f>
        <v>І ур</v>
      </c>
    </row>
    <row r="31" spans="2:11" x14ac:dyDescent="0.25">
      <c r="B31" s="2">
        <v>23</v>
      </c>
      <c r="C31" s="2" t="s">
        <v>55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7">
        <f>SUM(D31:H31)</f>
        <v>5</v>
      </c>
      <c r="J31" s="8">
        <v>1</v>
      </c>
      <c r="K31" s="11" t="str">
        <f>IF(D31="","",VLOOKUP(J31,$I$97:$J$99,2,TRUE))</f>
        <v>І ур</v>
      </c>
    </row>
    <row r="32" spans="2:11" x14ac:dyDescent="0.25">
      <c r="B32" s="2">
        <v>24</v>
      </c>
      <c r="C32" s="2" t="s">
        <v>56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7">
        <f>SUM(D32:H32)</f>
        <v>9</v>
      </c>
      <c r="J32" s="8">
        <v>1.8</v>
      </c>
      <c r="K32" s="11" t="str">
        <f>IF(D32="","",VLOOKUP(J32,$I$97:$J$99,2,TRUE))</f>
        <v>ІІ ур</v>
      </c>
    </row>
    <row r="33" spans="2:12" x14ac:dyDescent="0.25">
      <c r="B33" s="2">
        <v>25</v>
      </c>
      <c r="C33" s="2" t="s">
        <v>57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7">
        <f>SUM(D33:H33)</f>
        <v>5</v>
      </c>
      <c r="J33" s="8">
        <v>1</v>
      </c>
      <c r="K33" s="11" t="str">
        <f>IF(D33="","",VLOOKUP(J33,$I$97:$J$99,2,TRUE))</f>
        <v>І ур</v>
      </c>
    </row>
    <row r="34" spans="2:12" x14ac:dyDescent="0.25">
      <c r="B34" s="2">
        <v>26</v>
      </c>
      <c r="C34" s="2" t="s">
        <v>58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7">
        <f>SUM(D34:H34)</f>
        <v>5</v>
      </c>
      <c r="J34" s="8">
        <v>1</v>
      </c>
      <c r="K34" s="11" t="str">
        <f>IF(D34="","",VLOOKUP(J34,$I$97:$J$99,2,TRUE))</f>
        <v>І ур</v>
      </c>
    </row>
    <row r="35" spans="2:12" x14ac:dyDescent="0.25">
      <c r="B35" s="2">
        <v>27</v>
      </c>
      <c r="C35" s="2" t="s">
        <v>59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7">
        <f>SUM(D35:H35)</f>
        <v>5</v>
      </c>
      <c r="J35" s="8">
        <v>1</v>
      </c>
      <c r="K35" s="11" t="str">
        <f>IF(D35="","",VLOOKUP(J35,$I$97:$J$99,2,TRUE))</f>
        <v>І ур</v>
      </c>
    </row>
    <row r="36" spans="2:12" x14ac:dyDescent="0.25">
      <c r="B36" s="23"/>
      <c r="C36" s="23"/>
      <c r="D36" s="26"/>
      <c r="E36" s="26"/>
      <c r="F36" s="26"/>
      <c r="G36" s="26"/>
      <c r="H36" s="26"/>
      <c r="I36" s="26"/>
      <c r="J36" s="1" t="s">
        <v>8</v>
      </c>
      <c r="K36" s="1" t="s">
        <v>9</v>
      </c>
    </row>
    <row r="37" spans="2:12" x14ac:dyDescent="0.25">
      <c r="B37" s="24"/>
      <c r="C37" s="24"/>
      <c r="D37" s="30" t="s">
        <v>13</v>
      </c>
      <c r="E37" s="31"/>
      <c r="F37" s="31"/>
      <c r="G37" s="31"/>
      <c r="H37" s="31"/>
      <c r="I37" s="32"/>
      <c r="J37" s="9">
        <f>COUNTA(C9:C35)</f>
        <v>27</v>
      </c>
      <c r="K37" s="9">
        <v>100</v>
      </c>
    </row>
    <row r="38" spans="2:12" x14ac:dyDescent="0.25">
      <c r="B38" s="24"/>
      <c r="C38" s="24"/>
      <c r="D38" s="27" t="s">
        <v>17</v>
      </c>
      <c r="E38" s="28"/>
      <c r="F38" s="28"/>
      <c r="G38" s="28"/>
      <c r="H38" s="28"/>
      <c r="I38" s="29"/>
      <c r="J38" s="5">
        <f>COUNTIF(K9:K35,"І ур")</f>
        <v>17</v>
      </c>
      <c r="K38" s="3">
        <v>63</v>
      </c>
    </row>
    <row r="39" spans="2:12" x14ac:dyDescent="0.25">
      <c r="B39" s="24"/>
      <c r="C39" s="24"/>
      <c r="D39" s="27" t="s">
        <v>18</v>
      </c>
      <c r="E39" s="28"/>
      <c r="F39" s="28"/>
      <c r="G39" s="28"/>
      <c r="H39" s="28"/>
      <c r="I39" s="29"/>
      <c r="J39" s="5">
        <f>COUNTIF(K9:K35,"ІІ ур")</f>
        <v>10</v>
      </c>
      <c r="K39" s="3">
        <v>37</v>
      </c>
    </row>
    <row r="40" spans="2:12" x14ac:dyDescent="0.25">
      <c r="B40" s="25"/>
      <c r="C40" s="25"/>
      <c r="D40" s="27" t="s">
        <v>19</v>
      </c>
      <c r="E40" s="28"/>
      <c r="F40" s="28"/>
      <c r="G40" s="28"/>
      <c r="H40" s="28"/>
      <c r="I40" s="29"/>
      <c r="J40" s="5">
        <f>COUNTIF(K9:K35,"ІІІ ур")</f>
        <v>0</v>
      </c>
      <c r="K40" s="3">
        <f>(J40/J37)*100</f>
        <v>0</v>
      </c>
    </row>
    <row r="43" spans="2:12" x14ac:dyDescent="0.25">
      <c r="E43" s="6"/>
      <c r="F43" s="6"/>
      <c r="G43" s="6"/>
      <c r="H43" s="6"/>
      <c r="I43" s="6"/>
      <c r="J43" s="6"/>
      <c r="K43" s="6"/>
      <c r="L43" s="6"/>
    </row>
    <row r="97" spans="9:10" x14ac:dyDescent="0.25">
      <c r="I97" s="6">
        <v>1</v>
      </c>
      <c r="J97" s="6" t="s">
        <v>14</v>
      </c>
    </row>
    <row r="98" spans="9:10" x14ac:dyDescent="0.25">
      <c r="I98" s="6">
        <v>1.6</v>
      </c>
      <c r="J98" s="6" t="s">
        <v>15</v>
      </c>
    </row>
    <row r="99" spans="9:10" x14ac:dyDescent="0.25">
      <c r="I99" s="6">
        <v>2.6</v>
      </c>
      <c r="J99" s="6" t="s">
        <v>16</v>
      </c>
    </row>
  </sheetData>
  <autoFilter ref="K1:K43"/>
  <mergeCells count="17">
    <mergeCell ref="B36:B40"/>
    <mergeCell ref="C36:C40"/>
    <mergeCell ref="D36:I36"/>
    <mergeCell ref="D38:I38"/>
    <mergeCell ref="D39:I39"/>
    <mergeCell ref="D40:I40"/>
    <mergeCell ref="D37:I37"/>
    <mergeCell ref="A2:L2"/>
    <mergeCell ref="A3:L3"/>
    <mergeCell ref="A4:L4"/>
    <mergeCell ref="B6:K6"/>
    <mergeCell ref="B7:B8"/>
    <mergeCell ref="C7:C8"/>
    <mergeCell ref="D7:H7"/>
    <mergeCell ref="I7:I8"/>
    <mergeCell ref="J7:J8"/>
    <mergeCell ref="K7:K8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opLeftCell="A10" zoomScale="68" zoomScaleNormal="68" workbookViewId="0">
      <selection activeCell="C28" sqref="C28"/>
    </sheetView>
  </sheetViews>
  <sheetFormatPr defaultRowHeight="15" x14ac:dyDescent="0.25"/>
  <cols>
    <col min="2" max="2" width="4.42578125" customWidth="1"/>
    <col min="3" max="3" width="20.140625" customWidth="1"/>
    <col min="4" max="4" width="6.7109375" customWidth="1"/>
    <col min="5" max="5" width="6.85546875" customWidth="1"/>
    <col min="6" max="6" width="8.28515625" customWidth="1"/>
    <col min="7" max="7" width="6.28515625" customWidth="1"/>
    <col min="8" max="8" width="9.140625" customWidth="1"/>
    <col min="9" max="9" width="7.28515625" customWidth="1"/>
    <col min="12" max="12" width="10" customWidth="1"/>
  </cols>
  <sheetData>
    <row r="2" spans="1:13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 t="s">
        <v>60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x14ac:dyDescent="0.25">
      <c r="B7" s="14" t="s">
        <v>2</v>
      </c>
      <c r="C7" s="14" t="s">
        <v>3</v>
      </c>
      <c r="D7" s="15" t="s">
        <v>4</v>
      </c>
      <c r="E7" s="16"/>
      <c r="F7" s="16"/>
      <c r="G7" s="16"/>
      <c r="H7" s="16"/>
      <c r="I7" s="17"/>
      <c r="J7" s="18" t="s">
        <v>5</v>
      </c>
      <c r="K7" s="20" t="s">
        <v>6</v>
      </c>
      <c r="L7" s="22" t="s">
        <v>7</v>
      </c>
    </row>
    <row r="8" spans="1:13" ht="225" customHeight="1" x14ac:dyDescent="0.25">
      <c r="B8" s="14"/>
      <c r="C8" s="14"/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19"/>
      <c r="K8" s="21"/>
      <c r="L8" s="22"/>
    </row>
    <row r="9" spans="1:13" x14ac:dyDescent="0.25">
      <c r="B9" s="2">
        <v>1</v>
      </c>
      <c r="C9" s="2" t="s">
        <v>52</v>
      </c>
      <c r="D9" s="2">
        <v>1</v>
      </c>
      <c r="E9" s="2">
        <v>1</v>
      </c>
      <c r="F9" s="2">
        <v>1</v>
      </c>
      <c r="G9" s="2">
        <v>2</v>
      </c>
      <c r="H9" s="2">
        <v>2</v>
      </c>
      <c r="I9" s="2">
        <v>1</v>
      </c>
      <c r="J9" s="7">
        <f>SUM(D9:I9)</f>
        <v>8</v>
      </c>
      <c r="K9" s="8">
        <f>AVERAGE(D9,E9,F9,G9,H9,I9)</f>
        <v>1.3333333333333333</v>
      </c>
      <c r="L9" s="11" t="str">
        <f t="shared" ref="L9:L33" si="0">IF(D9="","",VLOOKUP(K9,$J$95:$K$97,2,TRUE))</f>
        <v>І ур</v>
      </c>
    </row>
    <row r="10" spans="1:13" x14ac:dyDescent="0.25">
      <c r="B10" s="2">
        <v>2</v>
      </c>
      <c r="C10" s="2" t="s">
        <v>38</v>
      </c>
      <c r="D10" s="2">
        <v>1</v>
      </c>
      <c r="E10" s="2">
        <v>2</v>
      </c>
      <c r="F10" s="2">
        <v>2</v>
      </c>
      <c r="G10" s="2">
        <v>1</v>
      </c>
      <c r="H10" s="2">
        <v>1</v>
      </c>
      <c r="I10" s="2">
        <v>1</v>
      </c>
      <c r="J10" s="7">
        <f t="shared" ref="J10:J33" si="1">SUM(D10:I10)</f>
        <v>8</v>
      </c>
      <c r="K10" s="8">
        <f t="shared" ref="K10:K33" si="2">AVERAGE(D10,E10,F10,G10,H10,I10)</f>
        <v>1.3333333333333333</v>
      </c>
      <c r="L10" s="11" t="str">
        <f t="shared" si="0"/>
        <v>І ур</v>
      </c>
    </row>
    <row r="11" spans="1:13" x14ac:dyDescent="0.25">
      <c r="B11" s="2">
        <v>3</v>
      </c>
      <c r="C11" s="2" t="s">
        <v>34</v>
      </c>
      <c r="D11" s="2">
        <v>2</v>
      </c>
      <c r="E11" s="2">
        <v>2</v>
      </c>
      <c r="F11" s="2">
        <v>1</v>
      </c>
      <c r="G11" s="2">
        <v>2</v>
      </c>
      <c r="H11" s="2">
        <v>1</v>
      </c>
      <c r="I11" s="2">
        <v>2</v>
      </c>
      <c r="J11" s="7">
        <f t="shared" si="1"/>
        <v>10</v>
      </c>
      <c r="K11" s="8">
        <f t="shared" si="2"/>
        <v>1.6666666666666667</v>
      </c>
      <c r="L11" s="11" t="str">
        <f t="shared" si="0"/>
        <v>ІІ ур</v>
      </c>
    </row>
    <row r="12" spans="1:13" x14ac:dyDescent="0.25">
      <c r="B12" s="2">
        <v>4</v>
      </c>
      <c r="C12" s="2" t="s">
        <v>53</v>
      </c>
      <c r="D12" s="2">
        <v>1</v>
      </c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7">
        <f t="shared" si="1"/>
        <v>8</v>
      </c>
      <c r="K12" s="8">
        <f t="shared" si="2"/>
        <v>1.3333333333333333</v>
      </c>
      <c r="L12" s="11" t="str">
        <f t="shared" si="0"/>
        <v>І ур</v>
      </c>
    </row>
    <row r="13" spans="1:13" x14ac:dyDescent="0.25">
      <c r="B13" s="2">
        <v>5</v>
      </c>
      <c r="C13" s="2" t="s">
        <v>63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7">
        <f t="shared" si="1"/>
        <v>12</v>
      </c>
      <c r="K13" s="8">
        <f t="shared" si="2"/>
        <v>2</v>
      </c>
      <c r="L13" s="11" t="str">
        <f t="shared" si="0"/>
        <v>ІІ ур</v>
      </c>
    </row>
    <row r="14" spans="1:13" x14ac:dyDescent="0.25">
      <c r="B14" s="2">
        <v>6</v>
      </c>
      <c r="C14" s="2" t="s">
        <v>41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7">
        <f t="shared" si="1"/>
        <v>12</v>
      </c>
      <c r="K14" s="8">
        <f t="shared" si="2"/>
        <v>2</v>
      </c>
      <c r="L14" s="11" t="str">
        <f t="shared" si="0"/>
        <v>ІІ ур</v>
      </c>
    </row>
    <row r="15" spans="1:13" x14ac:dyDescent="0.25">
      <c r="B15" s="2">
        <v>7</v>
      </c>
      <c r="C15" s="2" t="s">
        <v>44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7">
        <f t="shared" si="1"/>
        <v>12</v>
      </c>
      <c r="K15" s="8">
        <f t="shared" si="2"/>
        <v>2</v>
      </c>
      <c r="L15" s="11" t="str">
        <f t="shared" si="0"/>
        <v>ІІ ур</v>
      </c>
    </row>
    <row r="16" spans="1:13" x14ac:dyDescent="0.25">
      <c r="B16" s="2">
        <v>8</v>
      </c>
      <c r="C16" s="2" t="s">
        <v>56</v>
      </c>
      <c r="D16" s="2">
        <v>2</v>
      </c>
      <c r="E16" s="2">
        <v>2</v>
      </c>
      <c r="F16" s="2">
        <v>1</v>
      </c>
      <c r="G16" s="2">
        <v>2</v>
      </c>
      <c r="H16" s="2">
        <v>2</v>
      </c>
      <c r="I16" s="2">
        <v>2</v>
      </c>
      <c r="J16" s="7">
        <f t="shared" si="1"/>
        <v>11</v>
      </c>
      <c r="K16" s="8">
        <f t="shared" si="2"/>
        <v>1.8333333333333333</v>
      </c>
      <c r="L16" s="11" t="str">
        <f t="shared" si="0"/>
        <v>ІІ ур</v>
      </c>
    </row>
    <row r="17" spans="2:12" x14ac:dyDescent="0.25">
      <c r="B17" s="2">
        <v>9</v>
      </c>
      <c r="C17" s="2" t="s">
        <v>57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7">
        <f t="shared" si="1"/>
        <v>12</v>
      </c>
      <c r="K17" s="8">
        <f t="shared" si="2"/>
        <v>2</v>
      </c>
      <c r="L17" s="11" t="str">
        <f t="shared" si="0"/>
        <v>ІІ ур</v>
      </c>
    </row>
    <row r="18" spans="2:12" x14ac:dyDescent="0.25">
      <c r="B18" s="2">
        <v>10</v>
      </c>
      <c r="C18" s="2" t="s">
        <v>58</v>
      </c>
      <c r="D18" s="2">
        <v>2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7">
        <f t="shared" si="1"/>
        <v>10</v>
      </c>
      <c r="K18" s="8">
        <f t="shared" si="2"/>
        <v>1.6666666666666667</v>
      </c>
      <c r="L18" s="11" t="str">
        <f t="shared" si="0"/>
        <v>ІІ ур</v>
      </c>
    </row>
    <row r="19" spans="2:12" x14ac:dyDescent="0.25">
      <c r="B19" s="2">
        <v>11</v>
      </c>
      <c r="C19" s="2" t="s">
        <v>80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7">
        <f t="shared" si="1"/>
        <v>12</v>
      </c>
      <c r="K19" s="8">
        <f t="shared" si="2"/>
        <v>2</v>
      </c>
      <c r="L19" s="11" t="str">
        <f t="shared" si="0"/>
        <v>ІІ ур</v>
      </c>
    </row>
    <row r="20" spans="2:12" x14ac:dyDescent="0.25">
      <c r="B20" s="2">
        <v>12</v>
      </c>
      <c r="C20" s="2" t="s">
        <v>47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7">
        <f t="shared" si="1"/>
        <v>11</v>
      </c>
      <c r="K20" s="8">
        <f t="shared" si="2"/>
        <v>1.8333333333333333</v>
      </c>
      <c r="L20" s="11" t="str">
        <f t="shared" si="0"/>
        <v>ІІ ур</v>
      </c>
    </row>
    <row r="21" spans="2:12" x14ac:dyDescent="0.25">
      <c r="B21" s="2">
        <v>13</v>
      </c>
      <c r="C21" s="2" t="s">
        <v>65</v>
      </c>
      <c r="D21" s="2">
        <v>1</v>
      </c>
      <c r="E21" s="2">
        <v>2</v>
      </c>
      <c r="F21" s="2">
        <v>1</v>
      </c>
      <c r="G21" s="2">
        <v>2</v>
      </c>
      <c r="H21" s="2">
        <v>1</v>
      </c>
      <c r="I21" s="2">
        <v>2</v>
      </c>
      <c r="J21" s="7">
        <f t="shared" si="1"/>
        <v>9</v>
      </c>
      <c r="K21" s="8">
        <f t="shared" si="2"/>
        <v>1.5</v>
      </c>
      <c r="L21" s="11" t="str">
        <f t="shared" si="0"/>
        <v>І ур</v>
      </c>
    </row>
    <row r="22" spans="2:12" x14ac:dyDescent="0.25">
      <c r="B22" s="2">
        <v>14</v>
      </c>
      <c r="C22" s="2" t="s">
        <v>37</v>
      </c>
      <c r="D22" s="2">
        <v>2</v>
      </c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7">
        <f t="shared" si="1"/>
        <v>11</v>
      </c>
      <c r="K22" s="8">
        <f t="shared" si="2"/>
        <v>1.8333333333333333</v>
      </c>
      <c r="L22" s="11" t="str">
        <f t="shared" si="0"/>
        <v>ІІ ур</v>
      </c>
    </row>
    <row r="23" spans="2:12" x14ac:dyDescent="0.25">
      <c r="B23" s="2">
        <v>15</v>
      </c>
      <c r="C23" s="2" t="s">
        <v>64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7">
        <f t="shared" si="1"/>
        <v>12</v>
      </c>
      <c r="K23" s="8">
        <f t="shared" si="2"/>
        <v>2</v>
      </c>
      <c r="L23" s="11" t="str">
        <f t="shared" si="0"/>
        <v>ІІ ур</v>
      </c>
    </row>
    <row r="24" spans="2:12" x14ac:dyDescent="0.25">
      <c r="B24" s="2">
        <v>16</v>
      </c>
      <c r="C24" s="2" t="s">
        <v>49</v>
      </c>
      <c r="D24" s="2">
        <v>2</v>
      </c>
      <c r="E24" s="2">
        <v>2</v>
      </c>
      <c r="F24" s="2">
        <v>2</v>
      </c>
      <c r="G24" s="2">
        <v>1</v>
      </c>
      <c r="H24" s="2">
        <v>1</v>
      </c>
      <c r="I24" s="2">
        <v>2</v>
      </c>
      <c r="J24" s="7">
        <f t="shared" si="1"/>
        <v>10</v>
      </c>
      <c r="K24" s="8">
        <f t="shared" si="2"/>
        <v>1.6666666666666667</v>
      </c>
      <c r="L24" s="11" t="str">
        <f t="shared" si="0"/>
        <v>ІІ ур</v>
      </c>
    </row>
    <row r="25" spans="2:12" x14ac:dyDescent="0.25">
      <c r="B25" s="2">
        <v>17</v>
      </c>
      <c r="C25" s="2" t="s">
        <v>59</v>
      </c>
      <c r="D25" s="2">
        <v>2</v>
      </c>
      <c r="E25" s="2">
        <v>1</v>
      </c>
      <c r="F25" s="2">
        <v>2</v>
      </c>
      <c r="G25" s="2">
        <v>1</v>
      </c>
      <c r="H25" s="2">
        <v>2</v>
      </c>
      <c r="I25" s="2">
        <v>2</v>
      </c>
      <c r="J25" s="7">
        <f t="shared" si="1"/>
        <v>10</v>
      </c>
      <c r="K25" s="8">
        <f t="shared" si="2"/>
        <v>1.6666666666666667</v>
      </c>
      <c r="L25" s="11" t="str">
        <f t="shared" si="0"/>
        <v>ІІ ур</v>
      </c>
    </row>
    <row r="26" spans="2:12" x14ac:dyDescent="0.25">
      <c r="B26" s="2">
        <v>18</v>
      </c>
      <c r="C26" s="2" t="s">
        <v>46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7">
        <f t="shared" si="1"/>
        <v>12</v>
      </c>
      <c r="K26" s="8">
        <f t="shared" si="2"/>
        <v>2</v>
      </c>
      <c r="L26" s="11" t="str">
        <f t="shared" si="0"/>
        <v>ІІ ур</v>
      </c>
    </row>
    <row r="27" spans="2:12" x14ac:dyDescent="0.25">
      <c r="B27" s="2">
        <v>19</v>
      </c>
      <c r="C27" s="2" t="s">
        <v>48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7">
        <f t="shared" si="1"/>
        <v>12</v>
      </c>
      <c r="K27" s="8">
        <f t="shared" si="2"/>
        <v>2</v>
      </c>
      <c r="L27" s="11" t="str">
        <f t="shared" si="0"/>
        <v>ІІ ур</v>
      </c>
    </row>
    <row r="28" spans="2:12" x14ac:dyDescent="0.25">
      <c r="B28" s="2">
        <v>20</v>
      </c>
      <c r="C28" s="2" t="s">
        <v>35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7">
        <f t="shared" si="1"/>
        <v>12</v>
      </c>
      <c r="K28" s="8">
        <f t="shared" si="2"/>
        <v>2</v>
      </c>
      <c r="L28" s="11" t="str">
        <f t="shared" si="0"/>
        <v>ІІ ур</v>
      </c>
    </row>
    <row r="29" spans="2:12" x14ac:dyDescent="0.25">
      <c r="B29" s="2">
        <v>21</v>
      </c>
      <c r="C29" s="2" t="s">
        <v>50</v>
      </c>
      <c r="D29" s="2">
        <v>2</v>
      </c>
      <c r="E29" s="2">
        <v>2</v>
      </c>
      <c r="F29" s="2">
        <v>2</v>
      </c>
      <c r="G29" s="2">
        <v>2</v>
      </c>
      <c r="H29" s="2">
        <v>1</v>
      </c>
      <c r="I29" s="2">
        <v>2</v>
      </c>
      <c r="J29" s="7">
        <f t="shared" si="1"/>
        <v>11</v>
      </c>
      <c r="K29" s="8">
        <f t="shared" si="2"/>
        <v>1.8333333333333333</v>
      </c>
      <c r="L29" s="11" t="str">
        <f t="shared" si="0"/>
        <v>ІІ ур</v>
      </c>
    </row>
    <row r="30" spans="2:12" x14ac:dyDescent="0.25">
      <c r="B30" s="2">
        <v>22</v>
      </c>
      <c r="C30" s="2" t="s">
        <v>51</v>
      </c>
      <c r="D30" s="2">
        <v>2</v>
      </c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7">
        <f t="shared" si="1"/>
        <v>12</v>
      </c>
      <c r="K30" s="8">
        <f t="shared" si="2"/>
        <v>2</v>
      </c>
      <c r="L30" s="11" t="str">
        <f t="shared" si="0"/>
        <v>ІІ ур</v>
      </c>
    </row>
    <row r="31" spans="2:12" x14ac:dyDescent="0.25">
      <c r="B31" s="2">
        <v>23</v>
      </c>
      <c r="C31" s="2" t="s">
        <v>54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7">
        <f t="shared" si="1"/>
        <v>12</v>
      </c>
      <c r="K31" s="8">
        <f t="shared" si="2"/>
        <v>2</v>
      </c>
      <c r="L31" s="11" t="str">
        <f t="shared" si="0"/>
        <v>ІІ ур</v>
      </c>
    </row>
    <row r="32" spans="2:12" x14ac:dyDescent="0.25">
      <c r="B32" s="2">
        <v>24</v>
      </c>
      <c r="C32" s="2" t="s">
        <v>66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2">
        <v>2</v>
      </c>
      <c r="J32" s="7">
        <f t="shared" si="1"/>
        <v>11</v>
      </c>
      <c r="K32" s="8">
        <f t="shared" si="2"/>
        <v>1.8333333333333333</v>
      </c>
      <c r="L32" s="11" t="str">
        <f t="shared" si="0"/>
        <v>ІІ ур</v>
      </c>
    </row>
    <row r="33" spans="2:12" x14ac:dyDescent="0.25">
      <c r="B33" s="2">
        <v>25</v>
      </c>
      <c r="C33" s="2" t="s">
        <v>67</v>
      </c>
      <c r="D33" s="2">
        <v>2</v>
      </c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7">
        <f t="shared" si="1"/>
        <v>12</v>
      </c>
      <c r="K33" s="8">
        <f t="shared" si="2"/>
        <v>2</v>
      </c>
      <c r="L33" s="11" t="str">
        <f t="shared" si="0"/>
        <v>ІІ ур</v>
      </c>
    </row>
    <row r="34" spans="2:12" x14ac:dyDescent="0.25">
      <c r="B34" s="23"/>
      <c r="C34" s="23"/>
      <c r="D34" s="33"/>
      <c r="E34" s="34"/>
      <c r="F34" s="34"/>
      <c r="G34" s="34"/>
      <c r="H34" s="34"/>
      <c r="I34" s="34"/>
      <c r="J34" s="35"/>
      <c r="K34" s="1" t="s">
        <v>8</v>
      </c>
      <c r="L34" s="1" t="s">
        <v>9</v>
      </c>
    </row>
    <row r="35" spans="2:12" x14ac:dyDescent="0.25">
      <c r="B35" s="24"/>
      <c r="C35" s="24"/>
      <c r="D35" s="30" t="s">
        <v>13</v>
      </c>
      <c r="E35" s="31"/>
      <c r="F35" s="31"/>
      <c r="G35" s="31"/>
      <c r="H35" s="31"/>
      <c r="I35" s="31"/>
      <c r="J35" s="32"/>
      <c r="K35" s="9">
        <f>COUNTA(C9:C33)</f>
        <v>25</v>
      </c>
      <c r="L35" s="9">
        <v>100</v>
      </c>
    </row>
    <row r="36" spans="2:12" x14ac:dyDescent="0.25">
      <c r="B36" s="24"/>
      <c r="C36" s="24"/>
      <c r="D36" s="27" t="s">
        <v>17</v>
      </c>
      <c r="E36" s="28"/>
      <c r="F36" s="28"/>
      <c r="G36" s="28"/>
      <c r="H36" s="28"/>
      <c r="I36" s="28"/>
      <c r="J36" s="29"/>
      <c r="K36" s="5">
        <f>COUNTIF(L9:L33,"І ур")</f>
        <v>4</v>
      </c>
      <c r="L36" s="3">
        <f>(K36/K35)*100</f>
        <v>16</v>
      </c>
    </row>
    <row r="37" spans="2:12" x14ac:dyDescent="0.25">
      <c r="B37" s="24"/>
      <c r="C37" s="24"/>
      <c r="D37" s="27" t="s">
        <v>18</v>
      </c>
      <c r="E37" s="28"/>
      <c r="F37" s="28"/>
      <c r="G37" s="28"/>
      <c r="H37" s="28"/>
      <c r="I37" s="28"/>
      <c r="J37" s="29"/>
      <c r="K37" s="5">
        <f>COUNTIF(L9:L33,"ІІ ур")</f>
        <v>21</v>
      </c>
      <c r="L37" s="3">
        <f>(K37/K35)*100</f>
        <v>84</v>
      </c>
    </row>
    <row r="38" spans="2:12" x14ac:dyDescent="0.25">
      <c r="B38" s="25"/>
      <c r="C38" s="25"/>
      <c r="D38" s="27" t="s">
        <v>19</v>
      </c>
      <c r="E38" s="28"/>
      <c r="F38" s="28"/>
      <c r="G38" s="28"/>
      <c r="H38" s="28"/>
      <c r="I38" s="28"/>
      <c r="J38" s="29"/>
      <c r="K38" s="5">
        <f>COUNTIF(L9:L33,"ІІІ ур")</f>
        <v>0</v>
      </c>
      <c r="L38" s="3">
        <f>(K38/K35)*100</f>
        <v>0</v>
      </c>
    </row>
    <row r="95" spans="10:11" x14ac:dyDescent="0.25">
      <c r="J95" s="6">
        <v>1</v>
      </c>
      <c r="K95" s="6" t="s">
        <v>14</v>
      </c>
    </row>
    <row r="96" spans="10:11" x14ac:dyDescent="0.25">
      <c r="J96" s="6">
        <v>1.6</v>
      </c>
      <c r="K96" s="6" t="s">
        <v>15</v>
      </c>
    </row>
    <row r="97" spans="10:11" x14ac:dyDescent="0.25">
      <c r="J97" s="6">
        <v>2.6</v>
      </c>
      <c r="K97" s="6" t="s">
        <v>16</v>
      </c>
    </row>
  </sheetData>
  <autoFilter ref="L1:L39"/>
  <mergeCells count="17">
    <mergeCell ref="B34:B38"/>
    <mergeCell ref="C34:C38"/>
    <mergeCell ref="D34:J34"/>
    <mergeCell ref="D36:J36"/>
    <mergeCell ref="D37:J37"/>
    <mergeCell ref="D38:J38"/>
    <mergeCell ref="D35:J35"/>
    <mergeCell ref="A2:M2"/>
    <mergeCell ref="A3:M3"/>
    <mergeCell ref="A4:M4"/>
    <mergeCell ref="B6:L6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2"/>
  <sheetViews>
    <sheetView topLeftCell="A16" zoomScale="78" zoomScaleNormal="78" workbookViewId="0">
      <selection activeCell="A38" sqref="A38:XFD38"/>
    </sheetView>
  </sheetViews>
  <sheetFormatPr defaultRowHeight="15" x14ac:dyDescent="0.25"/>
  <cols>
    <col min="2" max="2" width="4.5703125" customWidth="1"/>
    <col min="3" max="3" width="30.28515625" customWidth="1"/>
    <col min="4" max="4" width="9.42578125" customWidth="1"/>
    <col min="5" max="5" width="7.85546875" customWidth="1"/>
    <col min="6" max="6" width="7.7109375" customWidth="1"/>
    <col min="7" max="7" width="7.42578125" customWidth="1"/>
    <col min="8" max="8" width="10.5703125" customWidth="1"/>
    <col min="9" max="9" width="6.140625" customWidth="1"/>
    <col min="10" max="10" width="6.28515625" customWidth="1"/>
    <col min="11" max="11" width="8.85546875" customWidth="1"/>
  </cols>
  <sheetData>
    <row r="2" spans="1:12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 t="s">
        <v>68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6" spans="1:12" x14ac:dyDescent="0.25"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</row>
    <row r="7" spans="1:12" x14ac:dyDescent="0.25">
      <c r="B7" s="14" t="s">
        <v>2</v>
      </c>
      <c r="C7" s="14" t="s">
        <v>3</v>
      </c>
      <c r="D7" s="15" t="s">
        <v>4</v>
      </c>
      <c r="E7" s="16"/>
      <c r="F7" s="16"/>
      <c r="G7" s="16"/>
      <c r="H7" s="16"/>
      <c r="I7" s="18" t="s">
        <v>5</v>
      </c>
      <c r="J7" s="36" t="s">
        <v>6</v>
      </c>
      <c r="K7" s="22" t="s">
        <v>7</v>
      </c>
    </row>
    <row r="8" spans="1:12" ht="225" customHeight="1" x14ac:dyDescent="0.25">
      <c r="B8" s="14"/>
      <c r="C8" s="14"/>
      <c r="D8" s="10" t="s">
        <v>26</v>
      </c>
      <c r="E8" s="10" t="s">
        <v>27</v>
      </c>
      <c r="F8" s="10" t="s">
        <v>28</v>
      </c>
      <c r="G8" s="10" t="s">
        <v>29</v>
      </c>
      <c r="H8" s="10" t="s">
        <v>30</v>
      </c>
      <c r="I8" s="19"/>
      <c r="J8" s="36"/>
      <c r="K8" s="22"/>
    </row>
    <row r="9" spans="1:12" x14ac:dyDescent="0.25">
      <c r="B9" s="2">
        <v>1</v>
      </c>
      <c r="C9" s="2" t="s">
        <v>62</v>
      </c>
      <c r="D9" s="2">
        <v>2</v>
      </c>
      <c r="E9" s="2">
        <v>2</v>
      </c>
      <c r="F9" s="2">
        <v>3</v>
      </c>
      <c r="G9" s="2">
        <v>3</v>
      </c>
      <c r="H9" s="2">
        <v>2</v>
      </c>
      <c r="I9" s="7">
        <f>SUM(D9:H9)</f>
        <v>12</v>
      </c>
      <c r="J9" s="8">
        <f>AVERAGE(D9,E9,F9,G9,H9)</f>
        <v>2.4</v>
      </c>
      <c r="K9" s="11" t="str">
        <f t="shared" ref="K9:K38" si="0">IF(D9="","",VLOOKUP(J9,$J$100:$K$102,2,TRUE))</f>
        <v>ІІ ур</v>
      </c>
    </row>
    <row r="10" spans="1:12" x14ac:dyDescent="0.25">
      <c r="B10" s="2">
        <v>2</v>
      </c>
      <c r="C10" s="2" t="s">
        <v>53</v>
      </c>
      <c r="D10" s="2">
        <v>3</v>
      </c>
      <c r="E10" s="2">
        <v>3</v>
      </c>
      <c r="F10" s="2">
        <v>2</v>
      </c>
      <c r="G10" s="2">
        <v>2</v>
      </c>
      <c r="H10" s="2">
        <v>3</v>
      </c>
      <c r="I10" s="7">
        <f t="shared" ref="I10:I38" si="1">SUM(D10:H10)</f>
        <v>13</v>
      </c>
      <c r="J10" s="8">
        <f t="shared" ref="J10:J38" si="2">AVERAGE(D10,E10,F10,G10,H10)</f>
        <v>2.6</v>
      </c>
      <c r="K10" s="11" t="str">
        <f t="shared" si="0"/>
        <v>ІІІ ур</v>
      </c>
    </row>
    <row r="11" spans="1:12" x14ac:dyDescent="0.25">
      <c r="B11" s="2">
        <v>3</v>
      </c>
      <c r="C11" s="2" t="s">
        <v>36</v>
      </c>
      <c r="D11" s="2">
        <v>3</v>
      </c>
      <c r="E11" s="2">
        <v>2</v>
      </c>
      <c r="F11" s="2">
        <v>3</v>
      </c>
      <c r="G11" s="2">
        <v>3</v>
      </c>
      <c r="H11" s="2">
        <v>3</v>
      </c>
      <c r="I11" s="7">
        <f t="shared" si="1"/>
        <v>14</v>
      </c>
      <c r="J11" s="8">
        <f t="shared" si="2"/>
        <v>2.8</v>
      </c>
      <c r="K11" s="11" t="str">
        <f t="shared" si="0"/>
        <v>ІІІ ур</v>
      </c>
    </row>
    <row r="12" spans="1:12" x14ac:dyDescent="0.25">
      <c r="B12" s="2">
        <v>4</v>
      </c>
      <c r="C12" s="2" t="s">
        <v>41</v>
      </c>
      <c r="D12" s="2">
        <v>3</v>
      </c>
      <c r="E12" s="2">
        <v>2</v>
      </c>
      <c r="F12" s="2">
        <v>3</v>
      </c>
      <c r="G12" s="2">
        <v>3</v>
      </c>
      <c r="H12" s="2">
        <v>3</v>
      </c>
      <c r="I12" s="7">
        <f t="shared" si="1"/>
        <v>14</v>
      </c>
      <c r="J12" s="8">
        <f t="shared" si="2"/>
        <v>2.8</v>
      </c>
      <c r="K12" s="11" t="str">
        <f t="shared" si="0"/>
        <v>ІІІ ур</v>
      </c>
    </row>
    <row r="13" spans="1:12" x14ac:dyDescent="0.25">
      <c r="B13" s="2">
        <v>5</v>
      </c>
      <c r="C13" s="2" t="s">
        <v>44</v>
      </c>
      <c r="D13" s="2">
        <v>3</v>
      </c>
      <c r="E13" s="2">
        <v>3</v>
      </c>
      <c r="F13" s="2">
        <v>3</v>
      </c>
      <c r="G13" s="2">
        <v>2</v>
      </c>
      <c r="H13" s="2">
        <v>2</v>
      </c>
      <c r="I13" s="7">
        <f t="shared" si="1"/>
        <v>13</v>
      </c>
      <c r="J13" s="8">
        <f t="shared" si="2"/>
        <v>2.6</v>
      </c>
      <c r="K13" s="11" t="str">
        <f t="shared" si="0"/>
        <v>ІІІ ур</v>
      </c>
    </row>
    <row r="14" spans="1:12" x14ac:dyDescent="0.25">
      <c r="B14" s="2">
        <v>6</v>
      </c>
      <c r="C14" s="2" t="s">
        <v>56</v>
      </c>
      <c r="D14" s="2">
        <v>3</v>
      </c>
      <c r="E14" s="2">
        <v>3</v>
      </c>
      <c r="F14" s="2">
        <v>2</v>
      </c>
      <c r="G14" s="2">
        <v>3</v>
      </c>
      <c r="H14" s="2">
        <v>3</v>
      </c>
      <c r="I14" s="7">
        <f t="shared" si="1"/>
        <v>14</v>
      </c>
      <c r="J14" s="8">
        <f t="shared" si="2"/>
        <v>2.8</v>
      </c>
      <c r="K14" s="11" t="str">
        <f t="shared" si="0"/>
        <v>ІІІ ур</v>
      </c>
    </row>
    <row r="15" spans="1:12" x14ac:dyDescent="0.25">
      <c r="B15" s="2">
        <v>7</v>
      </c>
      <c r="C15" s="2" t="s">
        <v>57</v>
      </c>
      <c r="D15" s="2">
        <v>2</v>
      </c>
      <c r="E15" s="2">
        <v>3</v>
      </c>
      <c r="F15" s="2">
        <v>3</v>
      </c>
      <c r="G15" s="2">
        <v>3</v>
      </c>
      <c r="H15" s="2">
        <v>2</v>
      </c>
      <c r="I15" s="7">
        <f t="shared" si="1"/>
        <v>13</v>
      </c>
      <c r="J15" s="8">
        <f t="shared" si="2"/>
        <v>2.6</v>
      </c>
      <c r="K15" s="11" t="str">
        <f t="shared" si="0"/>
        <v>ІІІ ур</v>
      </c>
    </row>
    <row r="16" spans="1:12" x14ac:dyDescent="0.25">
      <c r="B16" s="2">
        <v>8</v>
      </c>
      <c r="C16" s="2" t="s">
        <v>58</v>
      </c>
      <c r="D16" s="2">
        <v>3</v>
      </c>
      <c r="E16" s="2">
        <v>2</v>
      </c>
      <c r="F16" s="2">
        <v>3</v>
      </c>
      <c r="G16" s="2">
        <v>2</v>
      </c>
      <c r="H16" s="2">
        <v>3</v>
      </c>
      <c r="I16" s="7">
        <f t="shared" si="1"/>
        <v>13</v>
      </c>
      <c r="J16" s="8">
        <f t="shared" si="2"/>
        <v>2.6</v>
      </c>
      <c r="K16" s="11" t="str">
        <f t="shared" si="0"/>
        <v>ІІІ ур</v>
      </c>
    </row>
    <row r="17" spans="2:11" x14ac:dyDescent="0.25">
      <c r="B17" s="2">
        <v>9</v>
      </c>
      <c r="C17" s="2" t="s">
        <v>47</v>
      </c>
      <c r="D17" s="2">
        <v>3</v>
      </c>
      <c r="E17" s="2">
        <v>3</v>
      </c>
      <c r="F17" s="2">
        <v>3</v>
      </c>
      <c r="G17" s="2">
        <v>2</v>
      </c>
      <c r="H17" s="2">
        <v>2</v>
      </c>
      <c r="I17" s="7">
        <f t="shared" si="1"/>
        <v>13</v>
      </c>
      <c r="J17" s="8">
        <f t="shared" si="2"/>
        <v>2.6</v>
      </c>
      <c r="K17" s="11" t="str">
        <f t="shared" si="0"/>
        <v>ІІІ ур</v>
      </c>
    </row>
    <row r="18" spans="2:11" x14ac:dyDescent="0.25">
      <c r="B18" s="2">
        <v>10</v>
      </c>
      <c r="C18" s="2" t="s">
        <v>65</v>
      </c>
      <c r="D18" s="2">
        <v>3</v>
      </c>
      <c r="E18" s="2">
        <v>2</v>
      </c>
      <c r="F18" s="2">
        <v>2</v>
      </c>
      <c r="G18" s="2">
        <v>3</v>
      </c>
      <c r="H18" s="2">
        <v>3</v>
      </c>
      <c r="I18" s="7">
        <f t="shared" si="1"/>
        <v>13</v>
      </c>
      <c r="J18" s="8">
        <f t="shared" si="2"/>
        <v>2.6</v>
      </c>
      <c r="K18" s="11" t="str">
        <f t="shared" si="0"/>
        <v>ІІІ ур</v>
      </c>
    </row>
    <row r="19" spans="2:11" x14ac:dyDescent="0.25">
      <c r="B19" s="2">
        <v>11</v>
      </c>
      <c r="C19" s="2" t="s">
        <v>64</v>
      </c>
      <c r="D19" s="2">
        <v>3</v>
      </c>
      <c r="E19" s="2">
        <v>3</v>
      </c>
      <c r="F19" s="2">
        <v>2</v>
      </c>
      <c r="G19" s="2">
        <v>3</v>
      </c>
      <c r="H19" s="2">
        <v>3</v>
      </c>
      <c r="I19" s="7">
        <f t="shared" si="1"/>
        <v>14</v>
      </c>
      <c r="J19" s="8">
        <f t="shared" si="2"/>
        <v>2.8</v>
      </c>
      <c r="K19" s="11" t="str">
        <f t="shared" si="0"/>
        <v>ІІІ ур</v>
      </c>
    </row>
    <row r="20" spans="2:11" x14ac:dyDescent="0.25">
      <c r="B20" s="2">
        <v>12</v>
      </c>
      <c r="C20" s="2" t="s">
        <v>49</v>
      </c>
      <c r="D20" s="2">
        <v>3</v>
      </c>
      <c r="E20" s="2">
        <v>2</v>
      </c>
      <c r="F20" s="2">
        <v>2</v>
      </c>
      <c r="G20" s="2">
        <v>3</v>
      </c>
      <c r="H20" s="2">
        <v>3</v>
      </c>
      <c r="I20" s="7">
        <f t="shared" si="1"/>
        <v>13</v>
      </c>
      <c r="J20" s="8">
        <f t="shared" si="2"/>
        <v>2.6</v>
      </c>
      <c r="K20" s="11" t="str">
        <f t="shared" si="0"/>
        <v>ІІІ ур</v>
      </c>
    </row>
    <row r="21" spans="2:11" x14ac:dyDescent="0.25">
      <c r="B21" s="2">
        <v>13</v>
      </c>
      <c r="C21" s="2" t="s">
        <v>59</v>
      </c>
      <c r="D21" s="2">
        <v>3</v>
      </c>
      <c r="E21" s="2">
        <v>3</v>
      </c>
      <c r="F21" s="2">
        <v>3</v>
      </c>
      <c r="G21" s="2">
        <v>2</v>
      </c>
      <c r="H21" s="2">
        <v>3</v>
      </c>
      <c r="I21" s="7">
        <f t="shared" si="1"/>
        <v>14</v>
      </c>
      <c r="J21" s="8">
        <f t="shared" si="2"/>
        <v>2.8</v>
      </c>
      <c r="K21" s="11" t="str">
        <f t="shared" si="0"/>
        <v>ІІІ ур</v>
      </c>
    </row>
    <row r="22" spans="2:11" x14ac:dyDescent="0.25">
      <c r="B22" s="2">
        <v>14</v>
      </c>
      <c r="C22" s="2" t="s">
        <v>69</v>
      </c>
      <c r="D22" s="2">
        <v>3</v>
      </c>
      <c r="E22" s="2">
        <v>2</v>
      </c>
      <c r="F22" s="2">
        <v>3</v>
      </c>
      <c r="G22" s="2">
        <v>3</v>
      </c>
      <c r="H22" s="2">
        <v>3</v>
      </c>
      <c r="I22" s="7">
        <f t="shared" si="1"/>
        <v>14</v>
      </c>
      <c r="J22" s="8">
        <f t="shared" si="2"/>
        <v>2.8</v>
      </c>
      <c r="K22" s="11" t="str">
        <f t="shared" si="0"/>
        <v>ІІІ ур</v>
      </c>
    </row>
    <row r="23" spans="2:11" x14ac:dyDescent="0.25">
      <c r="B23" s="2">
        <v>15</v>
      </c>
      <c r="C23" s="2" t="s">
        <v>70</v>
      </c>
      <c r="D23" s="2">
        <v>3</v>
      </c>
      <c r="E23" s="2">
        <v>3</v>
      </c>
      <c r="F23" s="2">
        <v>2</v>
      </c>
      <c r="G23" s="2">
        <v>2</v>
      </c>
      <c r="H23" s="2">
        <v>3</v>
      </c>
      <c r="I23" s="7">
        <f t="shared" si="1"/>
        <v>13</v>
      </c>
      <c r="J23" s="8">
        <f t="shared" si="2"/>
        <v>2.6</v>
      </c>
      <c r="K23" s="11" t="str">
        <f t="shared" si="0"/>
        <v>ІІІ ур</v>
      </c>
    </row>
    <row r="24" spans="2:11" x14ac:dyDescent="0.25">
      <c r="B24" s="2">
        <v>16</v>
      </c>
      <c r="C24" s="2" t="s">
        <v>46</v>
      </c>
      <c r="D24" s="2">
        <v>3</v>
      </c>
      <c r="E24" s="2">
        <v>2</v>
      </c>
      <c r="F24" s="2">
        <v>2</v>
      </c>
      <c r="G24" s="2">
        <v>2</v>
      </c>
      <c r="H24" s="2">
        <v>3</v>
      </c>
      <c r="I24" s="7">
        <f t="shared" si="1"/>
        <v>12</v>
      </c>
      <c r="J24" s="8">
        <f t="shared" si="2"/>
        <v>2.4</v>
      </c>
      <c r="K24" s="11" t="str">
        <f t="shared" si="0"/>
        <v>ІІ ур</v>
      </c>
    </row>
    <row r="25" spans="2:11" x14ac:dyDescent="0.25">
      <c r="B25" s="2">
        <v>17</v>
      </c>
      <c r="C25" s="2" t="s">
        <v>71</v>
      </c>
      <c r="D25" s="2">
        <v>2</v>
      </c>
      <c r="E25" s="2">
        <v>3</v>
      </c>
      <c r="F25" s="2">
        <v>2</v>
      </c>
      <c r="G25" s="2">
        <v>3</v>
      </c>
      <c r="H25" s="2">
        <v>3</v>
      </c>
      <c r="I25" s="7">
        <f t="shared" si="1"/>
        <v>13</v>
      </c>
      <c r="J25" s="8">
        <f t="shared" si="2"/>
        <v>2.6</v>
      </c>
      <c r="K25" s="11" t="str">
        <f t="shared" si="0"/>
        <v>ІІІ ур</v>
      </c>
    </row>
    <row r="26" spans="2:11" x14ac:dyDescent="0.25">
      <c r="B26" s="2">
        <v>18</v>
      </c>
      <c r="C26" s="2" t="s">
        <v>48</v>
      </c>
      <c r="D26" s="2">
        <v>2</v>
      </c>
      <c r="E26" s="2">
        <v>2</v>
      </c>
      <c r="F26" s="2">
        <v>2</v>
      </c>
      <c r="G26" s="2">
        <v>3</v>
      </c>
      <c r="H26" s="2">
        <v>3</v>
      </c>
      <c r="I26" s="7">
        <f t="shared" si="1"/>
        <v>12</v>
      </c>
      <c r="J26" s="8">
        <f t="shared" si="2"/>
        <v>2.4</v>
      </c>
      <c r="K26" s="11" t="str">
        <f t="shared" si="0"/>
        <v>ІІ ур</v>
      </c>
    </row>
    <row r="27" spans="2:11" x14ac:dyDescent="0.25">
      <c r="B27" s="2">
        <v>19</v>
      </c>
      <c r="C27" s="2" t="s">
        <v>72</v>
      </c>
      <c r="D27" s="2">
        <v>2</v>
      </c>
      <c r="E27" s="2">
        <v>3</v>
      </c>
      <c r="F27" s="2">
        <v>2</v>
      </c>
      <c r="G27" s="2">
        <v>3</v>
      </c>
      <c r="H27" s="2">
        <v>3</v>
      </c>
      <c r="I27" s="7">
        <f t="shared" si="1"/>
        <v>13</v>
      </c>
      <c r="J27" s="8">
        <f t="shared" si="2"/>
        <v>2.6</v>
      </c>
      <c r="K27" s="11" t="str">
        <f t="shared" si="0"/>
        <v>ІІІ ур</v>
      </c>
    </row>
    <row r="28" spans="2:11" x14ac:dyDescent="0.25">
      <c r="B28" s="2">
        <v>20</v>
      </c>
      <c r="C28" s="2" t="s">
        <v>35</v>
      </c>
      <c r="D28" s="2">
        <v>2</v>
      </c>
      <c r="E28" s="2">
        <v>3</v>
      </c>
      <c r="F28" s="2">
        <v>2</v>
      </c>
      <c r="G28" s="2">
        <v>3</v>
      </c>
      <c r="H28" s="2">
        <v>3</v>
      </c>
      <c r="I28" s="7">
        <f t="shared" si="1"/>
        <v>13</v>
      </c>
      <c r="J28" s="8">
        <f t="shared" si="2"/>
        <v>2.6</v>
      </c>
      <c r="K28" s="11" t="str">
        <f t="shared" si="0"/>
        <v>ІІІ ур</v>
      </c>
    </row>
    <row r="29" spans="2:11" x14ac:dyDescent="0.25">
      <c r="B29" s="2">
        <v>21</v>
      </c>
      <c r="C29" s="2" t="s">
        <v>54</v>
      </c>
      <c r="D29" s="2">
        <v>2</v>
      </c>
      <c r="E29" s="2">
        <v>3</v>
      </c>
      <c r="F29" s="2">
        <v>2</v>
      </c>
      <c r="G29" s="2">
        <v>3</v>
      </c>
      <c r="H29" s="2">
        <v>3</v>
      </c>
      <c r="I29" s="7">
        <f t="shared" si="1"/>
        <v>13</v>
      </c>
      <c r="J29" s="8">
        <f t="shared" si="2"/>
        <v>2.6</v>
      </c>
      <c r="K29" s="11" t="str">
        <f t="shared" si="0"/>
        <v>ІІІ ур</v>
      </c>
    </row>
    <row r="30" spans="2:11" x14ac:dyDescent="0.25">
      <c r="B30" s="2">
        <v>22</v>
      </c>
      <c r="C30" s="2" t="s">
        <v>66</v>
      </c>
      <c r="D30" s="2">
        <v>3</v>
      </c>
      <c r="E30" s="2">
        <v>2</v>
      </c>
      <c r="F30" s="2">
        <v>3</v>
      </c>
      <c r="G30" s="2">
        <v>3</v>
      </c>
      <c r="H30" s="2">
        <v>2</v>
      </c>
      <c r="I30" s="7">
        <f t="shared" si="1"/>
        <v>13</v>
      </c>
      <c r="J30" s="8">
        <f t="shared" si="2"/>
        <v>2.6</v>
      </c>
      <c r="K30" s="11" t="str">
        <f t="shared" si="0"/>
        <v>ІІІ ур</v>
      </c>
    </row>
    <row r="31" spans="2:11" x14ac:dyDescent="0.25">
      <c r="B31" s="2">
        <v>23</v>
      </c>
      <c r="C31" s="2" t="s">
        <v>67</v>
      </c>
      <c r="D31" s="2">
        <v>3</v>
      </c>
      <c r="E31" s="2">
        <v>3</v>
      </c>
      <c r="F31" s="2">
        <v>3</v>
      </c>
      <c r="G31" s="2">
        <v>3</v>
      </c>
      <c r="H31" s="2">
        <v>2</v>
      </c>
      <c r="I31" s="7">
        <f t="shared" si="1"/>
        <v>14</v>
      </c>
      <c r="J31" s="8">
        <f t="shared" si="2"/>
        <v>2.8</v>
      </c>
      <c r="K31" s="11" t="str">
        <f t="shared" si="0"/>
        <v>ІІІ ур</v>
      </c>
    </row>
    <row r="32" spans="2:11" x14ac:dyDescent="0.25">
      <c r="B32" s="2">
        <v>24</v>
      </c>
      <c r="C32" s="2" t="s">
        <v>73</v>
      </c>
      <c r="D32" s="2">
        <v>3</v>
      </c>
      <c r="E32" s="2">
        <v>2</v>
      </c>
      <c r="F32" s="2">
        <v>2</v>
      </c>
      <c r="G32" s="2">
        <v>3</v>
      </c>
      <c r="H32" s="2">
        <v>3</v>
      </c>
      <c r="I32" s="7">
        <f t="shared" si="1"/>
        <v>13</v>
      </c>
      <c r="J32" s="8">
        <f t="shared" si="2"/>
        <v>2.6</v>
      </c>
      <c r="K32" s="11" t="str">
        <f t="shared" si="0"/>
        <v>ІІІ ур</v>
      </c>
    </row>
    <row r="33" spans="2:11" x14ac:dyDescent="0.25">
      <c r="B33" s="2">
        <v>25</v>
      </c>
      <c r="C33" s="2" t="s">
        <v>74</v>
      </c>
      <c r="D33" s="2">
        <v>3</v>
      </c>
      <c r="E33" s="2">
        <v>2</v>
      </c>
      <c r="F33" s="2">
        <v>2</v>
      </c>
      <c r="G33" s="2">
        <v>3</v>
      </c>
      <c r="H33" s="2">
        <v>3</v>
      </c>
      <c r="I33" s="7">
        <f t="shared" si="1"/>
        <v>13</v>
      </c>
      <c r="J33" s="8">
        <f t="shared" si="2"/>
        <v>2.6</v>
      </c>
      <c r="K33" s="11" t="str">
        <f t="shared" si="0"/>
        <v>ІІІ ур</v>
      </c>
    </row>
    <row r="34" spans="2:11" x14ac:dyDescent="0.25">
      <c r="B34" s="2">
        <v>26</v>
      </c>
      <c r="C34" s="2" t="s">
        <v>75</v>
      </c>
      <c r="D34" s="2">
        <v>3</v>
      </c>
      <c r="E34" s="2">
        <v>3</v>
      </c>
      <c r="F34" s="2">
        <v>2</v>
      </c>
      <c r="G34" s="2">
        <v>3</v>
      </c>
      <c r="H34" s="2">
        <v>3</v>
      </c>
      <c r="I34" s="7">
        <f t="shared" si="1"/>
        <v>14</v>
      </c>
      <c r="J34" s="8">
        <f t="shared" si="2"/>
        <v>2.8</v>
      </c>
      <c r="K34" s="11" t="str">
        <f t="shared" si="0"/>
        <v>ІІІ ур</v>
      </c>
    </row>
    <row r="35" spans="2:11" x14ac:dyDescent="0.25">
      <c r="B35" s="2">
        <v>27</v>
      </c>
      <c r="C35" s="2" t="s">
        <v>76</v>
      </c>
      <c r="D35" s="2">
        <v>3</v>
      </c>
      <c r="E35" s="2">
        <v>3</v>
      </c>
      <c r="F35" s="2">
        <v>2</v>
      </c>
      <c r="G35" s="2">
        <v>3</v>
      </c>
      <c r="H35" s="2">
        <v>2</v>
      </c>
      <c r="I35" s="7">
        <f t="shared" si="1"/>
        <v>13</v>
      </c>
      <c r="J35" s="8">
        <f t="shared" si="2"/>
        <v>2.6</v>
      </c>
      <c r="K35" s="11" t="str">
        <f t="shared" si="0"/>
        <v>ІІІ ур</v>
      </c>
    </row>
    <row r="36" spans="2:11" x14ac:dyDescent="0.25">
      <c r="B36" s="2">
        <v>28</v>
      </c>
      <c r="C36" s="2" t="s">
        <v>77</v>
      </c>
      <c r="D36" s="2">
        <v>3</v>
      </c>
      <c r="E36" s="2">
        <v>3</v>
      </c>
      <c r="F36" s="2">
        <v>3</v>
      </c>
      <c r="G36" s="2">
        <v>3</v>
      </c>
      <c r="H36" s="2">
        <v>2</v>
      </c>
      <c r="I36" s="7">
        <f t="shared" si="1"/>
        <v>14</v>
      </c>
      <c r="J36" s="8">
        <f t="shared" si="2"/>
        <v>2.8</v>
      </c>
      <c r="K36" s="11" t="str">
        <f t="shared" si="0"/>
        <v>ІІІ ур</v>
      </c>
    </row>
    <row r="37" spans="2:11" x14ac:dyDescent="0.25">
      <c r="B37" s="2">
        <v>29</v>
      </c>
      <c r="C37" s="2" t="s">
        <v>78</v>
      </c>
      <c r="D37" s="2">
        <v>3</v>
      </c>
      <c r="E37" s="2">
        <v>2</v>
      </c>
      <c r="F37" s="2">
        <v>3</v>
      </c>
      <c r="G37" s="2">
        <v>2</v>
      </c>
      <c r="H37" s="2">
        <v>3</v>
      </c>
      <c r="I37" s="7">
        <f t="shared" si="1"/>
        <v>13</v>
      </c>
      <c r="J37" s="8">
        <f t="shared" si="2"/>
        <v>2.6</v>
      </c>
      <c r="K37" s="11" t="str">
        <f t="shared" si="0"/>
        <v>ІІІ ур</v>
      </c>
    </row>
    <row r="38" spans="2:11" x14ac:dyDescent="0.25">
      <c r="B38" s="2">
        <v>30</v>
      </c>
      <c r="C38" s="2" t="s">
        <v>79</v>
      </c>
      <c r="D38" s="2">
        <v>3</v>
      </c>
      <c r="E38" s="2">
        <v>2</v>
      </c>
      <c r="F38" s="2">
        <v>3</v>
      </c>
      <c r="G38" s="2">
        <v>3</v>
      </c>
      <c r="H38" s="2">
        <v>3</v>
      </c>
      <c r="I38" s="7">
        <f t="shared" si="1"/>
        <v>14</v>
      </c>
      <c r="J38" s="8">
        <f t="shared" si="2"/>
        <v>2.8</v>
      </c>
      <c r="K38" s="11" t="str">
        <f t="shared" si="0"/>
        <v>ІІІ ур</v>
      </c>
    </row>
    <row r="39" spans="2:11" ht="28.5" x14ac:dyDescent="0.25">
      <c r="B39" s="23"/>
      <c r="C39" s="23"/>
      <c r="D39" s="33"/>
      <c r="E39" s="34"/>
      <c r="F39" s="34"/>
      <c r="G39" s="34"/>
      <c r="H39" s="34"/>
      <c r="I39" s="35"/>
      <c r="J39" s="4" t="s">
        <v>8</v>
      </c>
      <c r="K39" s="1" t="s">
        <v>9</v>
      </c>
    </row>
    <row r="40" spans="2:11" x14ac:dyDescent="0.25">
      <c r="B40" s="24"/>
      <c r="C40" s="24"/>
      <c r="D40" s="30" t="s">
        <v>13</v>
      </c>
      <c r="E40" s="31"/>
      <c r="F40" s="31"/>
      <c r="G40" s="31"/>
      <c r="H40" s="31"/>
      <c r="I40" s="32"/>
      <c r="J40" s="9">
        <f>COUNTA(C9:C38)</f>
        <v>30</v>
      </c>
      <c r="K40" s="9">
        <v>100</v>
      </c>
    </row>
    <row r="41" spans="2:11" x14ac:dyDescent="0.25">
      <c r="B41" s="24"/>
      <c r="C41" s="24"/>
      <c r="D41" s="27" t="s">
        <v>10</v>
      </c>
      <c r="E41" s="28"/>
      <c r="F41" s="28"/>
      <c r="G41" s="28"/>
      <c r="H41" s="28"/>
      <c r="I41" s="28"/>
      <c r="J41" s="5">
        <f>COUNTIF(K9:K38,"І ур")</f>
        <v>0</v>
      </c>
      <c r="K41" s="3">
        <f>(J41/J40)*100</f>
        <v>0</v>
      </c>
    </row>
    <row r="42" spans="2:11" x14ac:dyDescent="0.25">
      <c r="B42" s="24"/>
      <c r="C42" s="24"/>
      <c r="D42" s="27" t="s">
        <v>11</v>
      </c>
      <c r="E42" s="28"/>
      <c r="F42" s="28"/>
      <c r="G42" s="28"/>
      <c r="H42" s="28"/>
      <c r="I42" s="28"/>
      <c r="J42" s="5">
        <f>COUNTIF(K9:K38,"ІІ ур")</f>
        <v>3</v>
      </c>
      <c r="K42" s="3">
        <f>(J42/J40)*100</f>
        <v>10</v>
      </c>
    </row>
    <row r="43" spans="2:11" x14ac:dyDescent="0.25">
      <c r="B43" s="25"/>
      <c r="C43" s="25"/>
      <c r="D43" s="27" t="s">
        <v>12</v>
      </c>
      <c r="E43" s="28"/>
      <c r="F43" s="28"/>
      <c r="G43" s="28"/>
      <c r="H43" s="28"/>
      <c r="I43" s="28"/>
      <c r="J43" s="5">
        <f>COUNTIF(K9:K38,"ІІІ ур")</f>
        <v>27</v>
      </c>
      <c r="K43" s="3">
        <f>(J43/J40)*100</f>
        <v>90</v>
      </c>
    </row>
    <row r="100" spans="10:11" x14ac:dyDescent="0.25">
      <c r="J100" s="6">
        <v>1</v>
      </c>
      <c r="K100" s="6" t="s">
        <v>14</v>
      </c>
    </row>
    <row r="101" spans="10:11" x14ac:dyDescent="0.25">
      <c r="J101" s="6">
        <v>1.6</v>
      </c>
      <c r="K101" s="6" t="s">
        <v>15</v>
      </c>
    </row>
    <row r="102" spans="10:11" x14ac:dyDescent="0.25">
      <c r="J102" s="6">
        <v>2.6</v>
      </c>
      <c r="K102" s="6" t="s">
        <v>16</v>
      </c>
    </row>
  </sheetData>
  <autoFilter ref="K1:K45"/>
  <mergeCells count="17">
    <mergeCell ref="A2:L2"/>
    <mergeCell ref="A3:L3"/>
    <mergeCell ref="A4:L4"/>
    <mergeCell ref="B6:K6"/>
    <mergeCell ref="B7:B8"/>
    <mergeCell ref="C7:C8"/>
    <mergeCell ref="D7:H7"/>
    <mergeCell ref="I7:I8"/>
    <mergeCell ref="J7:J8"/>
    <mergeCell ref="K7:K8"/>
    <mergeCell ref="B39:B43"/>
    <mergeCell ref="C39:C43"/>
    <mergeCell ref="D39:I39"/>
    <mergeCell ref="D41:I41"/>
    <mergeCell ref="D42:I42"/>
    <mergeCell ref="D43:I43"/>
    <mergeCell ref="D40:I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3-4 старт</vt:lpstr>
      <vt:lpstr>4-5 промежуток</vt:lpstr>
      <vt:lpstr>4-5 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2024-10-08T10:39:15Z</dcterms:modified>
</cp:coreProperties>
</file>