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020"/>
  </bookViews>
  <sheets>
    <sheet name="4-5 старт" sheetId="7" r:id="rId1"/>
    <sheet name="5-6 промежуток" sheetId="8" r:id="rId2"/>
    <sheet name="5-6 итог" sheetId="9" r:id="rId3"/>
  </sheets>
  <calcPr calcId="162913"/>
</workbook>
</file>

<file path=xl/calcChain.xml><?xml version="1.0" encoding="utf-8"?>
<calcChain xmlns="http://schemas.openxmlformats.org/spreadsheetml/2006/main">
  <c r="K35" i="7" l="1"/>
  <c r="K33" i="7"/>
  <c r="J33" i="7"/>
  <c r="K32" i="7"/>
  <c r="J32" i="7"/>
  <c r="K31" i="7"/>
  <c r="J31" i="7"/>
  <c r="K30" i="7"/>
  <c r="J30" i="7"/>
  <c r="K29" i="7"/>
  <c r="J29" i="7"/>
  <c r="K28" i="7"/>
  <c r="K27" i="7"/>
  <c r="J27" i="7"/>
  <c r="K26" i="7"/>
  <c r="J26" i="7"/>
  <c r="K25" i="7"/>
  <c r="J25" i="7"/>
  <c r="K24" i="7"/>
  <c r="K23" i="7"/>
  <c r="J23" i="7"/>
  <c r="K22" i="7"/>
  <c r="J22" i="7"/>
  <c r="K21" i="7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K14" i="7"/>
  <c r="J14" i="7"/>
  <c r="K13" i="7"/>
  <c r="J13" i="7"/>
  <c r="K12" i="7"/>
  <c r="J12" i="7"/>
  <c r="K11" i="7"/>
  <c r="J11" i="7"/>
  <c r="K10" i="7"/>
  <c r="J10" i="7"/>
  <c r="K37" i="7"/>
  <c r="L37" i="7" s="1"/>
  <c r="K9" i="7"/>
  <c r="J9" i="7"/>
  <c r="K36" i="7" l="1"/>
  <c r="L36" i="7" s="1"/>
  <c r="K38" i="7"/>
  <c r="L38" i="7" s="1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V35" i="9" l="1"/>
  <c r="V34" i="9"/>
  <c r="V33" i="9"/>
  <c r="S30" i="9"/>
  <c r="S29" i="9"/>
  <c r="S28" i="9"/>
  <c r="L30" i="9"/>
  <c r="L29" i="9"/>
  <c r="L28" i="9"/>
  <c r="V41" i="8"/>
  <c r="V40" i="8"/>
  <c r="V39" i="8"/>
  <c r="S36" i="8"/>
  <c r="S35" i="8"/>
  <c r="S34" i="8"/>
  <c r="L36" i="8"/>
  <c r="L35" i="8"/>
  <c r="L34" i="8"/>
  <c r="K10" i="9" l="1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J10" i="9"/>
  <c r="T10" i="9" s="1"/>
  <c r="J11" i="9"/>
  <c r="T11" i="9" s="1"/>
  <c r="J12" i="9"/>
  <c r="T12" i="9" s="1"/>
  <c r="J13" i="9"/>
  <c r="T13" i="9" s="1"/>
  <c r="J14" i="9"/>
  <c r="T14" i="9" s="1"/>
  <c r="J15" i="9"/>
  <c r="T15" i="9" s="1"/>
  <c r="J16" i="9"/>
  <c r="T16" i="9" s="1"/>
  <c r="J17" i="9"/>
  <c r="T17" i="9" s="1"/>
  <c r="J18" i="9"/>
  <c r="T18" i="9" s="1"/>
  <c r="J19" i="9"/>
  <c r="T19" i="9" s="1"/>
  <c r="J20" i="9"/>
  <c r="T20" i="9" s="1"/>
  <c r="J21" i="9"/>
  <c r="T21" i="9" s="1"/>
  <c r="J22" i="9"/>
  <c r="T22" i="9" s="1"/>
  <c r="J23" i="9"/>
  <c r="T23" i="9" s="1"/>
  <c r="J24" i="9"/>
  <c r="T24" i="9" s="1"/>
  <c r="J25" i="9"/>
  <c r="T25" i="9" s="1"/>
  <c r="K9" i="9"/>
  <c r="J9" i="9"/>
  <c r="K10" i="8"/>
  <c r="L10" i="8" s="1"/>
  <c r="K11" i="8"/>
  <c r="L11" i="8" s="1"/>
  <c r="K12" i="8"/>
  <c r="L12" i="8" s="1"/>
  <c r="K13" i="8"/>
  <c r="L13" i="8" s="1"/>
  <c r="K14" i="8"/>
  <c r="L14" i="8" s="1"/>
  <c r="K15" i="8"/>
  <c r="L15" i="8" s="1"/>
  <c r="K16" i="8"/>
  <c r="L16" i="8" s="1"/>
  <c r="K17" i="8"/>
  <c r="L17" i="8" s="1"/>
  <c r="K18" i="8"/>
  <c r="L18" i="8" s="1"/>
  <c r="K19" i="8"/>
  <c r="L19" i="8" s="1"/>
  <c r="K20" i="8"/>
  <c r="L20" i="8" s="1"/>
  <c r="K21" i="8"/>
  <c r="L21" i="8" s="1"/>
  <c r="K22" i="8"/>
  <c r="L22" i="8" s="1"/>
  <c r="K23" i="8"/>
  <c r="L23" i="8" s="1"/>
  <c r="K24" i="8"/>
  <c r="L24" i="8" s="1"/>
  <c r="K25" i="8"/>
  <c r="L25" i="8" s="1"/>
  <c r="K26" i="8"/>
  <c r="L26" i="8" s="1"/>
  <c r="K27" i="8"/>
  <c r="L27" i="8" s="1"/>
  <c r="K28" i="8"/>
  <c r="L28" i="8" s="1"/>
  <c r="K29" i="8"/>
  <c r="L29" i="8" s="1"/>
  <c r="K30" i="8"/>
  <c r="L30" i="8" s="1"/>
  <c r="K31" i="8"/>
  <c r="L31" i="8" s="1"/>
  <c r="J10" i="8"/>
  <c r="T10" i="8" s="1"/>
  <c r="J11" i="8"/>
  <c r="T11" i="8" s="1"/>
  <c r="J12" i="8"/>
  <c r="T12" i="8" s="1"/>
  <c r="J13" i="8"/>
  <c r="T13" i="8" s="1"/>
  <c r="J14" i="8"/>
  <c r="T14" i="8" s="1"/>
  <c r="J15" i="8"/>
  <c r="T15" i="8" s="1"/>
  <c r="J16" i="8"/>
  <c r="T16" i="8" s="1"/>
  <c r="J17" i="8"/>
  <c r="T17" i="8" s="1"/>
  <c r="J18" i="8"/>
  <c r="T18" i="8" s="1"/>
  <c r="J19" i="8"/>
  <c r="T19" i="8" s="1"/>
  <c r="J20" i="8"/>
  <c r="T20" i="8" s="1"/>
  <c r="J21" i="8"/>
  <c r="T21" i="8" s="1"/>
  <c r="J22" i="8"/>
  <c r="T22" i="8" s="1"/>
  <c r="J23" i="8"/>
  <c r="T23" i="8" s="1"/>
  <c r="J24" i="8"/>
  <c r="T24" i="8" s="1"/>
  <c r="J25" i="8"/>
  <c r="T25" i="8" s="1"/>
  <c r="J26" i="8"/>
  <c r="T26" i="8" s="1"/>
  <c r="J27" i="8"/>
  <c r="T27" i="8" s="1"/>
  <c r="J28" i="8"/>
  <c r="T28" i="8" s="1"/>
  <c r="J29" i="8"/>
  <c r="T29" i="8" s="1"/>
  <c r="J30" i="8"/>
  <c r="T30" i="8" s="1"/>
  <c r="J31" i="8"/>
  <c r="T31" i="8" s="1"/>
  <c r="K9" i="8"/>
  <c r="L9" i="8" s="1"/>
  <c r="J9" i="8"/>
  <c r="T9" i="8" s="1"/>
  <c r="T9" i="9" l="1"/>
</calcChain>
</file>

<file path=xl/sharedStrings.xml><?xml version="1.0" encoding="utf-8"?>
<sst xmlns="http://schemas.openxmlformats.org/spreadsheetml/2006/main" count="305" uniqueCount="99">
  <si>
    <t xml:space="preserve">Лист наблюдения  </t>
  </si>
  <si>
    <t>№</t>
  </si>
  <si>
    <t>Ф.И.ребенка</t>
  </si>
  <si>
    <t>Общее количество баллов</t>
  </si>
  <si>
    <t>Средний балл</t>
  </si>
  <si>
    <t xml:space="preserve">Уровень усвоения Типовой программы </t>
  </si>
  <si>
    <t>%</t>
  </si>
  <si>
    <t>общее</t>
  </si>
  <si>
    <t>средний</t>
  </si>
  <si>
    <t>к-во</t>
  </si>
  <si>
    <t>уровень</t>
  </si>
  <si>
    <t>І ур</t>
  </si>
  <si>
    <t>ІІ ур</t>
  </si>
  <si>
    <t>ІІІ ур</t>
  </si>
  <si>
    <t>Всего детей</t>
  </si>
  <si>
    <t>І уровень</t>
  </si>
  <si>
    <t>ІІ уровень</t>
  </si>
  <si>
    <t>ІІІ уровень</t>
  </si>
  <si>
    <t>А (всего детей)</t>
  </si>
  <si>
    <t xml:space="preserve">В (II уровень) </t>
  </si>
  <si>
    <t>Г (III уровень)</t>
  </si>
  <si>
    <t>Б (I уровень)</t>
  </si>
  <si>
    <t xml:space="preserve">результатов диагностики промежуточного контроля в подготовительной группе (от 5 до 6 лет) </t>
  </si>
  <si>
    <t xml:space="preserve">результатов диагностики итогового контроля в подготовительной группе (от 5 до 6 лет) </t>
  </si>
  <si>
    <t>Физическая культура</t>
  </si>
  <si>
    <t>Образовательная область "Здоровье"</t>
  </si>
  <si>
    <t>5-Зд.1 умеет выполнять комплексы упражнений утренней гимнастики, имеет качественные и количественные показатели в выполнении различных видов движений</t>
  </si>
  <si>
    <t>5-Зд.2 соблюдает правила игры в подвижных играх</t>
  </si>
  <si>
    <t>5-Зд.3 умеет перестравиваться из шеренги в колонну по одному, по два, по три, выполнять повороты на месте</t>
  </si>
  <si>
    <t>5-Зд.4 владеет элементами спортивных игр и упражнений</t>
  </si>
  <si>
    <t>5-Зд.5 самостоятельно выполняет гигиенические процедуры</t>
  </si>
  <si>
    <t>5-Зд.6 понимает важность и необходимость закаливающих процедур</t>
  </si>
  <si>
    <t>5-Зд.7 знает о строении тела человека, его важные органы</t>
  </si>
  <si>
    <t>5-Зд.8 называет основные полезные продукты питания</t>
  </si>
  <si>
    <t>5-Зд.9 имеет представление, основных мерах профилактики заболеваний</t>
  </si>
  <si>
    <t>5-Зд.10 знает некоторые правила безопасного поведения дома,на улице, в обществееных местах</t>
  </si>
  <si>
    <t>Образовательная облатсть "Здоровье"</t>
  </si>
  <si>
    <t>Основы безопасного поведения</t>
  </si>
  <si>
    <t>2, 6</t>
  </si>
  <si>
    <t>5-Зд.1 владеет техникой выполнения основных движений, навыками организации подвижных игр с группой детей</t>
  </si>
  <si>
    <t>5-Зд.2 выполняет элементы спортивных игр,владеет техникой выполнения спортивных упражнений</t>
  </si>
  <si>
    <t>5-Зд.3знает важность и необходимость закаливающих процедур</t>
  </si>
  <si>
    <t>5-Зд.4 проявляет интерес к выполнению закаливающих процедур</t>
  </si>
  <si>
    <t>5-Зд.5выполняет упражнения для формирования правильной осанки и укрепления стоп ног</t>
  </si>
  <si>
    <t>5-Зд.6 проявляет творческий подход при выполнении основных движений</t>
  </si>
  <si>
    <t>5-Зд 8 знает функции важнейших органов, наименования продуктов питания и способы их употребления</t>
  </si>
  <si>
    <t>5-Зд. 9  имеет представление об инфекционныз заболеваниях и их признаках</t>
  </si>
  <si>
    <t>5-Зд.10 знает и называет правила безопасного поведения дома, на улице, в общественных местах</t>
  </si>
  <si>
    <t>5-Зд.11 умеет своевременно обращаться за помощью к взрослому при физической боли и первых признаках заболевания у себя и других</t>
  </si>
  <si>
    <t>Брусникин Вадим</t>
  </si>
  <si>
    <t>Муканова Аружан</t>
  </si>
  <si>
    <t>Нелин Натан</t>
  </si>
  <si>
    <t>Потинга София</t>
  </si>
  <si>
    <t>Таубаева Раяна</t>
  </si>
  <si>
    <t>Савинов Ремир</t>
  </si>
  <si>
    <t>Аймбетова Лия</t>
  </si>
  <si>
    <t>Дарменов Нуриман</t>
  </si>
  <si>
    <t>Калдыбаева Мадина</t>
  </si>
  <si>
    <t>2, 5</t>
  </si>
  <si>
    <t>2, 4</t>
  </si>
  <si>
    <t>Казбекова Айзере</t>
  </si>
  <si>
    <t>Мезецкий Ярослов</t>
  </si>
  <si>
    <t>Дәрменов Нұриман</t>
  </si>
  <si>
    <t>Мырзалы Мадияр</t>
  </si>
  <si>
    <t>Мыцкина Ника</t>
  </si>
  <si>
    <t>Уразова Амира</t>
  </si>
  <si>
    <t>Пермяков Всеволод</t>
  </si>
  <si>
    <t>Жеңісова Айару</t>
  </si>
  <si>
    <t>Адилова Джансу</t>
  </si>
  <si>
    <t>Рогальский Арсен</t>
  </si>
  <si>
    <t>Асхат Даниал</t>
  </si>
  <si>
    <t>Тұрмағамбет Айару</t>
  </si>
  <si>
    <t>Уткин Вячеслав</t>
  </si>
  <si>
    <t>Уразбаева Айша</t>
  </si>
  <si>
    <t>Учебный год: 2021-2022       Группа:Всезнайки     Дата проведения:Январь</t>
  </si>
  <si>
    <t>Верченко Эвелина</t>
  </si>
  <si>
    <t>Бахатова Коркем</t>
  </si>
  <si>
    <t>Тегний Ленар</t>
  </si>
  <si>
    <t>Таубаева Райана</t>
  </si>
  <si>
    <t>Малгареева Ясмина</t>
  </si>
  <si>
    <t>Мырзалы Мадиар</t>
  </si>
  <si>
    <t>Ахметова Алима</t>
  </si>
  <si>
    <t>Мезецский  Ярослав</t>
  </si>
  <si>
    <t xml:space="preserve">Учебный год: 2021-2022     Группа:Всезнайки     Дата проведения:Май </t>
  </si>
  <si>
    <t>Ақоразова Айым</t>
  </si>
  <si>
    <t>Унашев Имран</t>
  </si>
  <si>
    <t>Камелова Камила</t>
  </si>
  <si>
    <t>Куандыков Исмаил</t>
  </si>
  <si>
    <t xml:space="preserve">результатов диагностики стартового контроля в старшей группе (от 4 лет) </t>
  </si>
  <si>
    <t>Физическая развитие</t>
  </si>
  <si>
    <t>4-5-Зд.1 выполняет основные движения</t>
  </si>
  <si>
    <t>4-5-Зд.2 перестраивается в колонну по одному, в круг, находит свое место в строю</t>
  </si>
  <si>
    <t>4-5-Зд.3 принимает нужное исходное положение, соблюдает последовательность выполнения</t>
  </si>
  <si>
    <t>4-5-Зд.4 катается с невысокой горки; катают друг друга</t>
  </si>
  <si>
    <t>4-5-Зд.5 умеет кататься на трехколесном велосипеде, погружается в воду, играет в воде</t>
  </si>
  <si>
    <t>4-5-Зд.6 проявляет самостоятельность при выполнении культурно-гигиенических навыков</t>
  </si>
  <si>
    <t>кол-во</t>
  </si>
  <si>
    <t xml:space="preserve">Б (I уровень) </t>
  </si>
  <si>
    <t xml:space="preserve">Учебный год: ___2021-2022_________       Группа:__Всезнайки__________     Дата проведения:_сентябрь________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</si>
</sst>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66FF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3" borderId="1" xfId="0" applyFont="1" applyFill="1" applyBorder="1"/>
    <xf numFmtId="0" fontId="1" fillId="3" borderId="1" xfId="0" applyFont="1" applyFill="1" applyBorder="1"/>
    <xf numFmtId="0" fontId="2" fillId="4" borderId="1" xfId="0" applyFont="1" applyFill="1" applyBorder="1"/>
    <xf numFmtId="0" fontId="1" fillId="4" borderId="1" xfId="0" applyFont="1" applyFill="1" applyBorder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16" fontId="1" fillId="4" borderId="1" xfId="0" applyNumberFormat="1" applyFont="1" applyFill="1" applyBorder="1"/>
    <xf numFmtId="0" fontId="1" fillId="2" borderId="7" xfId="0" applyFont="1" applyFill="1" applyBorder="1" applyAlignment="1">
      <alignment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textRotation="90" wrapText="1"/>
    </xf>
    <xf numFmtId="0" fontId="1" fillId="6" borderId="5" xfId="0" applyFont="1" applyFill="1" applyBorder="1" applyAlignment="1">
      <alignment horizontal="center" vertical="center" textRotation="90" wrapText="1"/>
    </xf>
    <xf numFmtId="0" fontId="1" fillId="7" borderId="5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/>
    <xf numFmtId="0" fontId="1" fillId="7" borderId="1" xfId="0" applyFont="1" applyFill="1" applyBorder="1"/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3"/>
  <sheetViews>
    <sheetView tabSelected="1" topLeftCell="A19" zoomScale="80" zoomScaleNormal="80" workbookViewId="0">
      <selection activeCell="R8" sqref="R8"/>
    </sheetView>
  </sheetViews>
  <sheetFormatPr defaultRowHeight="15" x14ac:dyDescent="0.25"/>
  <cols>
    <col min="2" max="2" width="5.7109375" customWidth="1"/>
    <col min="3" max="3" width="29.85546875" customWidth="1"/>
    <col min="4" max="4" width="6.28515625" customWidth="1"/>
    <col min="5" max="5" width="9.85546875" customWidth="1"/>
    <col min="6" max="6" width="6" customWidth="1"/>
    <col min="7" max="8" width="6.140625" customWidth="1"/>
    <col min="11" max="11" width="5.85546875" customWidth="1"/>
    <col min="12" max="12" width="18.140625" customWidth="1"/>
  </cols>
  <sheetData>
    <row r="2" spans="1:13" ht="1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customHeight="1" x14ac:dyDescent="0.25">
      <c r="A3" s="24" t="s">
        <v>88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5" customHeight="1" x14ac:dyDescent="0.25">
      <c r="A4" s="24" t="s">
        <v>98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6" spans="1:13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3" ht="36.75" customHeight="1" x14ac:dyDescent="0.25">
      <c r="B7" s="27" t="s">
        <v>1</v>
      </c>
      <c r="C7" s="27" t="s">
        <v>2</v>
      </c>
      <c r="D7" s="33" t="s">
        <v>89</v>
      </c>
      <c r="E7" s="34"/>
      <c r="F7" s="34"/>
      <c r="G7" s="34"/>
      <c r="H7" s="34"/>
      <c r="I7" s="46"/>
      <c r="J7" s="47" t="s">
        <v>3</v>
      </c>
      <c r="K7" s="48" t="s">
        <v>4</v>
      </c>
      <c r="L7" s="32" t="s">
        <v>5</v>
      </c>
    </row>
    <row r="8" spans="1:13" ht="225" customHeight="1" x14ac:dyDescent="0.25">
      <c r="B8" s="27"/>
      <c r="C8" s="27"/>
      <c r="D8" s="19" t="s">
        <v>90</v>
      </c>
      <c r="E8" s="19" t="s">
        <v>91</v>
      </c>
      <c r="F8" s="19" t="s">
        <v>92</v>
      </c>
      <c r="G8" s="19" t="s">
        <v>93</v>
      </c>
      <c r="H8" s="19" t="s">
        <v>94</v>
      </c>
      <c r="I8" s="19" t="s">
        <v>95</v>
      </c>
      <c r="J8" s="49"/>
      <c r="K8" s="50"/>
      <c r="L8" s="32"/>
    </row>
    <row r="9" spans="1:13" x14ac:dyDescent="0.25">
      <c r="B9" s="17">
        <v>1</v>
      </c>
      <c r="C9" s="17" t="s">
        <v>61</v>
      </c>
      <c r="D9" s="17">
        <v>1</v>
      </c>
      <c r="E9" s="17">
        <v>1</v>
      </c>
      <c r="F9" s="17">
        <v>1</v>
      </c>
      <c r="G9" s="17">
        <v>1</v>
      </c>
      <c r="H9" s="17">
        <v>1</v>
      </c>
      <c r="I9" s="17">
        <v>1</v>
      </c>
      <c r="J9" s="51">
        <f>SUM(D9:I9)</f>
        <v>6</v>
      </c>
      <c r="K9" s="52">
        <f>AVERAGE(D9:I9)</f>
        <v>1</v>
      </c>
      <c r="L9" s="12" t="s">
        <v>11</v>
      </c>
    </row>
    <row r="10" spans="1:13" x14ac:dyDescent="0.25">
      <c r="B10" s="17">
        <v>2</v>
      </c>
      <c r="C10" s="17" t="s">
        <v>54</v>
      </c>
      <c r="D10" s="17">
        <v>1</v>
      </c>
      <c r="E10" s="17">
        <v>1</v>
      </c>
      <c r="F10" s="17">
        <v>1</v>
      </c>
      <c r="G10" s="17">
        <v>1</v>
      </c>
      <c r="H10" s="17">
        <v>1</v>
      </c>
      <c r="I10" s="17">
        <v>1</v>
      </c>
      <c r="J10" s="51">
        <f t="shared" ref="J10:J33" si="0">SUM(D10:I10)</f>
        <v>6</v>
      </c>
      <c r="K10" s="52">
        <f t="shared" ref="K10:K33" si="1">AVERAGE(D10,E10,F10,G10,H10,I10)</f>
        <v>1</v>
      </c>
      <c r="L10" s="12" t="s">
        <v>11</v>
      </c>
    </row>
    <row r="11" spans="1:13" x14ac:dyDescent="0.25">
      <c r="B11" s="17">
        <v>3</v>
      </c>
      <c r="C11" s="17" t="s">
        <v>50</v>
      </c>
      <c r="D11" s="17">
        <v>2</v>
      </c>
      <c r="E11" s="17">
        <v>1</v>
      </c>
      <c r="F11" s="17">
        <v>1</v>
      </c>
      <c r="G11" s="17">
        <v>2</v>
      </c>
      <c r="H11" s="17">
        <v>1</v>
      </c>
      <c r="I11" s="17">
        <v>1</v>
      </c>
      <c r="J11" s="51">
        <f t="shared" si="0"/>
        <v>8</v>
      </c>
      <c r="K11" s="52">
        <f t="shared" si="1"/>
        <v>1.3333333333333333</v>
      </c>
      <c r="L11" s="12" t="s">
        <v>11</v>
      </c>
    </row>
    <row r="12" spans="1:13" x14ac:dyDescent="0.25">
      <c r="B12" s="17">
        <v>4</v>
      </c>
      <c r="C12" s="17" t="s">
        <v>66</v>
      </c>
      <c r="D12" s="17">
        <v>1</v>
      </c>
      <c r="E12" s="17">
        <v>1</v>
      </c>
      <c r="F12" s="17">
        <v>1</v>
      </c>
      <c r="G12" s="17">
        <v>1</v>
      </c>
      <c r="H12" s="17">
        <v>1</v>
      </c>
      <c r="I12" s="17">
        <v>1</v>
      </c>
      <c r="J12" s="51">
        <f t="shared" si="0"/>
        <v>6</v>
      </c>
      <c r="K12" s="52">
        <f t="shared" si="1"/>
        <v>1</v>
      </c>
      <c r="L12" s="12" t="s">
        <v>11</v>
      </c>
    </row>
    <row r="13" spans="1:13" x14ac:dyDescent="0.25">
      <c r="B13" s="17">
        <v>5</v>
      </c>
      <c r="C13" s="17" t="s">
        <v>67</v>
      </c>
      <c r="D13" s="17">
        <v>2</v>
      </c>
      <c r="E13" s="17">
        <v>2</v>
      </c>
      <c r="F13" s="17">
        <v>2</v>
      </c>
      <c r="G13" s="17">
        <v>1</v>
      </c>
      <c r="H13" s="17">
        <v>2</v>
      </c>
      <c r="I13" s="17">
        <v>2</v>
      </c>
      <c r="J13" s="51">
        <f t="shared" si="0"/>
        <v>11</v>
      </c>
      <c r="K13" s="52">
        <f t="shared" si="1"/>
        <v>1.8333333333333333</v>
      </c>
      <c r="L13" s="12" t="s">
        <v>12</v>
      </c>
    </row>
    <row r="14" spans="1:13" x14ac:dyDescent="0.25">
      <c r="B14" s="17">
        <v>6</v>
      </c>
      <c r="C14" s="17" t="s">
        <v>52</v>
      </c>
      <c r="D14" s="17">
        <v>2</v>
      </c>
      <c r="E14" s="17">
        <v>2</v>
      </c>
      <c r="F14" s="17">
        <v>2</v>
      </c>
      <c r="G14" s="17">
        <v>2</v>
      </c>
      <c r="H14" s="17">
        <v>1</v>
      </c>
      <c r="I14" s="17">
        <v>1</v>
      </c>
      <c r="J14" s="51">
        <f t="shared" si="0"/>
        <v>10</v>
      </c>
      <c r="K14" s="52">
        <f t="shared" si="1"/>
        <v>1.6666666666666667</v>
      </c>
      <c r="L14" s="12" t="s">
        <v>12</v>
      </c>
    </row>
    <row r="15" spans="1:13" x14ac:dyDescent="0.25">
      <c r="B15" s="17">
        <v>7</v>
      </c>
      <c r="C15" s="17" t="s">
        <v>57</v>
      </c>
      <c r="D15" s="17">
        <v>1</v>
      </c>
      <c r="E15" s="17">
        <v>1</v>
      </c>
      <c r="F15" s="17">
        <v>1</v>
      </c>
      <c r="G15" s="17">
        <v>1</v>
      </c>
      <c r="H15" s="17">
        <v>1</v>
      </c>
      <c r="I15" s="17">
        <v>1</v>
      </c>
      <c r="J15" s="51">
        <f t="shared" si="0"/>
        <v>6</v>
      </c>
      <c r="K15" s="52">
        <f t="shared" si="1"/>
        <v>1</v>
      </c>
      <c r="L15" s="12" t="s">
        <v>11</v>
      </c>
    </row>
    <row r="16" spans="1:13" x14ac:dyDescent="0.25">
      <c r="B16" s="17">
        <v>8</v>
      </c>
      <c r="C16" s="17" t="s">
        <v>68</v>
      </c>
      <c r="D16" s="17">
        <v>1</v>
      </c>
      <c r="E16" s="17">
        <v>1</v>
      </c>
      <c r="F16" s="17">
        <v>1</v>
      </c>
      <c r="G16" s="17">
        <v>1</v>
      </c>
      <c r="H16" s="17">
        <v>1</v>
      </c>
      <c r="I16" s="17">
        <v>1</v>
      </c>
      <c r="J16" s="51">
        <f t="shared" si="0"/>
        <v>6</v>
      </c>
      <c r="K16" s="52">
        <f t="shared" si="1"/>
        <v>1</v>
      </c>
      <c r="L16" s="12" t="s">
        <v>11</v>
      </c>
    </row>
    <row r="17" spans="2:12" x14ac:dyDescent="0.25">
      <c r="B17" s="17">
        <v>9</v>
      </c>
      <c r="C17" s="17" t="s">
        <v>55</v>
      </c>
      <c r="D17" s="17">
        <v>1</v>
      </c>
      <c r="E17" s="17">
        <v>1</v>
      </c>
      <c r="F17" s="17">
        <v>2</v>
      </c>
      <c r="G17" s="17">
        <v>1</v>
      </c>
      <c r="H17" s="17">
        <v>2</v>
      </c>
      <c r="I17" s="17">
        <v>2</v>
      </c>
      <c r="J17" s="51">
        <f t="shared" si="0"/>
        <v>9</v>
      </c>
      <c r="K17" s="52">
        <f t="shared" si="1"/>
        <v>1.5</v>
      </c>
      <c r="L17" s="12" t="s">
        <v>11</v>
      </c>
    </row>
    <row r="18" spans="2:12" x14ac:dyDescent="0.25">
      <c r="B18" s="17">
        <v>10</v>
      </c>
      <c r="C18" s="17" t="s">
        <v>75</v>
      </c>
      <c r="D18" s="17">
        <v>1</v>
      </c>
      <c r="E18" s="17">
        <v>1</v>
      </c>
      <c r="F18" s="17">
        <v>1</v>
      </c>
      <c r="G18" s="17">
        <v>1</v>
      </c>
      <c r="H18" s="17">
        <v>1</v>
      </c>
      <c r="I18" s="17">
        <v>1</v>
      </c>
      <c r="J18" s="51">
        <f t="shared" si="0"/>
        <v>6</v>
      </c>
      <c r="K18" s="52">
        <f t="shared" si="1"/>
        <v>1</v>
      </c>
      <c r="L18" s="12" t="s">
        <v>11</v>
      </c>
    </row>
    <row r="19" spans="2:12" x14ac:dyDescent="0.25">
      <c r="B19" s="17">
        <v>11</v>
      </c>
      <c r="C19" s="17" t="s">
        <v>69</v>
      </c>
      <c r="D19" s="17">
        <v>2</v>
      </c>
      <c r="E19" s="17">
        <v>2</v>
      </c>
      <c r="F19" s="17">
        <v>1</v>
      </c>
      <c r="G19" s="17">
        <v>1</v>
      </c>
      <c r="H19" s="17">
        <v>2</v>
      </c>
      <c r="I19" s="17">
        <v>2</v>
      </c>
      <c r="J19" s="51">
        <f t="shared" si="0"/>
        <v>10</v>
      </c>
      <c r="K19" s="52">
        <f t="shared" si="1"/>
        <v>1.6666666666666667</v>
      </c>
      <c r="L19" s="12" t="s">
        <v>12</v>
      </c>
    </row>
    <row r="20" spans="2:12" x14ac:dyDescent="0.25">
      <c r="B20" s="17">
        <v>12</v>
      </c>
      <c r="C20" s="17" t="s">
        <v>76</v>
      </c>
      <c r="D20" s="17">
        <v>2</v>
      </c>
      <c r="E20" s="17">
        <v>2</v>
      </c>
      <c r="F20" s="17">
        <v>2</v>
      </c>
      <c r="G20" s="17">
        <v>1</v>
      </c>
      <c r="H20" s="17">
        <v>1</v>
      </c>
      <c r="I20" s="17">
        <v>1</v>
      </c>
      <c r="J20" s="51">
        <f t="shared" si="0"/>
        <v>9</v>
      </c>
      <c r="K20" s="52">
        <f t="shared" si="1"/>
        <v>1.5</v>
      </c>
      <c r="L20" s="12" t="s">
        <v>11</v>
      </c>
    </row>
    <row r="21" spans="2:12" x14ac:dyDescent="0.25">
      <c r="B21" s="17">
        <v>13</v>
      </c>
      <c r="C21" s="17" t="s">
        <v>77</v>
      </c>
      <c r="D21" s="17">
        <v>1</v>
      </c>
      <c r="E21" s="17">
        <v>1</v>
      </c>
      <c r="F21" s="17">
        <v>1</v>
      </c>
      <c r="G21" s="17">
        <v>1</v>
      </c>
      <c r="H21" s="17">
        <v>1</v>
      </c>
      <c r="I21" s="17">
        <v>1</v>
      </c>
      <c r="J21" s="51">
        <f t="shared" si="0"/>
        <v>6</v>
      </c>
      <c r="K21" s="52">
        <f t="shared" si="1"/>
        <v>1</v>
      </c>
      <c r="L21" s="12" t="s">
        <v>11</v>
      </c>
    </row>
    <row r="22" spans="2:12" x14ac:dyDescent="0.25">
      <c r="B22" s="17">
        <v>14</v>
      </c>
      <c r="C22" s="17" t="s">
        <v>70</v>
      </c>
      <c r="D22" s="17">
        <v>1</v>
      </c>
      <c r="E22" s="17">
        <v>1</v>
      </c>
      <c r="F22" s="17">
        <v>2</v>
      </c>
      <c r="G22" s="17">
        <v>2</v>
      </c>
      <c r="H22" s="17">
        <v>2</v>
      </c>
      <c r="I22" s="17">
        <v>2</v>
      </c>
      <c r="J22" s="51">
        <f t="shared" si="0"/>
        <v>10</v>
      </c>
      <c r="K22" s="52">
        <f t="shared" si="1"/>
        <v>1.6666666666666667</v>
      </c>
      <c r="L22" s="12" t="s">
        <v>12</v>
      </c>
    </row>
    <row r="23" spans="2:12" x14ac:dyDescent="0.25">
      <c r="B23" s="17">
        <v>15</v>
      </c>
      <c r="C23" s="17" t="s">
        <v>71</v>
      </c>
      <c r="D23" s="17">
        <v>1</v>
      </c>
      <c r="E23" s="17">
        <v>2</v>
      </c>
      <c r="F23" s="17">
        <v>1</v>
      </c>
      <c r="G23" s="17">
        <v>2</v>
      </c>
      <c r="H23" s="17">
        <v>2</v>
      </c>
      <c r="I23" s="17">
        <v>2</v>
      </c>
      <c r="J23" s="51">
        <f t="shared" si="0"/>
        <v>10</v>
      </c>
      <c r="K23" s="52">
        <f t="shared" si="1"/>
        <v>1.6666666666666667</v>
      </c>
      <c r="L23" s="12" t="s">
        <v>12</v>
      </c>
    </row>
    <row r="24" spans="2:12" x14ac:dyDescent="0.25">
      <c r="B24" s="17">
        <v>16</v>
      </c>
      <c r="C24" s="17" t="s">
        <v>72</v>
      </c>
      <c r="D24" s="17">
        <v>1</v>
      </c>
      <c r="E24" s="17">
        <v>1</v>
      </c>
      <c r="F24" s="17">
        <v>1</v>
      </c>
      <c r="G24" s="17">
        <v>1</v>
      </c>
      <c r="H24" s="17">
        <v>2</v>
      </c>
      <c r="I24" s="17">
        <v>1</v>
      </c>
      <c r="J24" s="51">
        <v>7</v>
      </c>
      <c r="K24" s="52">
        <f t="shared" si="1"/>
        <v>1.1666666666666667</v>
      </c>
      <c r="L24" s="12" t="s">
        <v>11</v>
      </c>
    </row>
    <row r="25" spans="2:12" x14ac:dyDescent="0.25">
      <c r="B25" s="17">
        <v>17</v>
      </c>
      <c r="C25" s="17" t="s">
        <v>63</v>
      </c>
      <c r="D25" s="17">
        <v>1</v>
      </c>
      <c r="E25" s="17">
        <v>1</v>
      </c>
      <c r="F25" s="17">
        <v>1</v>
      </c>
      <c r="G25" s="17">
        <v>1</v>
      </c>
      <c r="H25" s="17">
        <v>1</v>
      </c>
      <c r="I25" s="17">
        <v>1</v>
      </c>
      <c r="J25" s="51">
        <f t="shared" si="0"/>
        <v>6</v>
      </c>
      <c r="K25" s="52">
        <f t="shared" si="1"/>
        <v>1</v>
      </c>
      <c r="L25" s="12" t="s">
        <v>11</v>
      </c>
    </row>
    <row r="26" spans="2:12" x14ac:dyDescent="0.25">
      <c r="B26" s="17">
        <v>18</v>
      </c>
      <c r="C26" s="17" t="s">
        <v>62</v>
      </c>
      <c r="D26" s="17">
        <v>1</v>
      </c>
      <c r="E26" s="17">
        <v>2</v>
      </c>
      <c r="F26" s="17">
        <v>2</v>
      </c>
      <c r="G26" s="17">
        <v>2</v>
      </c>
      <c r="H26" s="17">
        <v>1</v>
      </c>
      <c r="I26" s="17">
        <v>1</v>
      </c>
      <c r="J26" s="51">
        <f t="shared" si="0"/>
        <v>9</v>
      </c>
      <c r="K26" s="52">
        <f t="shared" si="1"/>
        <v>1.5</v>
      </c>
      <c r="L26" s="12" t="s">
        <v>11</v>
      </c>
    </row>
    <row r="27" spans="2:12" x14ac:dyDescent="0.25">
      <c r="B27" s="17">
        <v>19</v>
      </c>
      <c r="C27" s="17" t="s">
        <v>78</v>
      </c>
      <c r="D27" s="17">
        <v>2</v>
      </c>
      <c r="E27" s="17">
        <v>2</v>
      </c>
      <c r="F27" s="17">
        <v>2</v>
      </c>
      <c r="G27" s="17">
        <v>1</v>
      </c>
      <c r="H27" s="17">
        <v>2</v>
      </c>
      <c r="I27" s="17">
        <v>2</v>
      </c>
      <c r="J27" s="51">
        <f t="shared" si="0"/>
        <v>11</v>
      </c>
      <c r="K27" s="52">
        <f t="shared" si="1"/>
        <v>1.8333333333333333</v>
      </c>
      <c r="L27" s="12" t="s">
        <v>12</v>
      </c>
    </row>
    <row r="28" spans="2:12" x14ac:dyDescent="0.25">
      <c r="B28" s="17">
        <v>20</v>
      </c>
      <c r="C28" s="17" t="s">
        <v>49</v>
      </c>
      <c r="D28" s="17">
        <v>2</v>
      </c>
      <c r="E28" s="17">
        <v>2</v>
      </c>
      <c r="F28" s="17">
        <v>2</v>
      </c>
      <c r="G28" s="17">
        <v>2</v>
      </c>
      <c r="H28" s="17">
        <v>1</v>
      </c>
      <c r="I28" s="17">
        <v>1</v>
      </c>
      <c r="J28" s="51">
        <v>10</v>
      </c>
      <c r="K28" s="52">
        <f t="shared" si="1"/>
        <v>1.6666666666666667</v>
      </c>
      <c r="L28" s="12" t="s">
        <v>12</v>
      </c>
    </row>
    <row r="29" spans="2:12" x14ac:dyDescent="0.25">
      <c r="B29" s="17">
        <v>21</v>
      </c>
      <c r="C29" s="17" t="s">
        <v>79</v>
      </c>
      <c r="D29" s="17">
        <v>1</v>
      </c>
      <c r="E29" s="17">
        <v>1</v>
      </c>
      <c r="F29" s="17">
        <v>1</v>
      </c>
      <c r="G29" s="17">
        <v>1</v>
      </c>
      <c r="H29" s="17">
        <v>1</v>
      </c>
      <c r="I29" s="17">
        <v>1</v>
      </c>
      <c r="J29" s="51">
        <f t="shared" si="0"/>
        <v>6</v>
      </c>
      <c r="K29" s="52">
        <f t="shared" si="1"/>
        <v>1</v>
      </c>
      <c r="L29" s="12" t="s">
        <v>11</v>
      </c>
    </row>
    <row r="30" spans="2:12" x14ac:dyDescent="0.25">
      <c r="B30" s="17">
        <v>22</v>
      </c>
      <c r="C30" s="17" t="s">
        <v>60</v>
      </c>
      <c r="D30" s="17">
        <v>1</v>
      </c>
      <c r="E30" s="17">
        <v>2</v>
      </c>
      <c r="F30" s="17">
        <v>1</v>
      </c>
      <c r="G30" s="17">
        <v>1</v>
      </c>
      <c r="H30" s="17">
        <v>2</v>
      </c>
      <c r="I30" s="17">
        <v>1</v>
      </c>
      <c r="J30" s="51">
        <f t="shared" si="0"/>
        <v>8</v>
      </c>
      <c r="K30" s="52">
        <f t="shared" si="1"/>
        <v>1.3333333333333333</v>
      </c>
      <c r="L30" s="12" t="s">
        <v>11</v>
      </c>
    </row>
    <row r="31" spans="2:12" x14ac:dyDescent="0.25">
      <c r="B31" s="17">
        <v>23</v>
      </c>
      <c r="C31" s="17" t="s">
        <v>65</v>
      </c>
      <c r="D31" s="17">
        <v>1</v>
      </c>
      <c r="E31" s="17">
        <v>1</v>
      </c>
      <c r="F31" s="17">
        <v>1</v>
      </c>
      <c r="G31" s="17">
        <v>1</v>
      </c>
      <c r="H31" s="17">
        <v>1</v>
      </c>
      <c r="I31" s="17">
        <v>1</v>
      </c>
      <c r="J31" s="51">
        <f t="shared" si="0"/>
        <v>6</v>
      </c>
      <c r="K31" s="52">
        <f t="shared" si="1"/>
        <v>1</v>
      </c>
      <c r="L31" s="12" t="s">
        <v>11</v>
      </c>
    </row>
    <row r="32" spans="2:12" x14ac:dyDescent="0.25">
      <c r="B32" s="17">
        <v>24</v>
      </c>
      <c r="C32" s="17" t="s">
        <v>73</v>
      </c>
      <c r="D32" s="17">
        <v>2</v>
      </c>
      <c r="E32" s="17">
        <v>2</v>
      </c>
      <c r="F32" s="17">
        <v>2</v>
      </c>
      <c r="G32" s="17">
        <v>2</v>
      </c>
      <c r="H32" s="17">
        <v>1</v>
      </c>
      <c r="I32" s="17">
        <v>1</v>
      </c>
      <c r="J32" s="51">
        <f t="shared" si="0"/>
        <v>10</v>
      </c>
      <c r="K32" s="52">
        <f t="shared" si="1"/>
        <v>1.6666666666666667</v>
      </c>
      <c r="L32" s="12" t="s">
        <v>12</v>
      </c>
    </row>
    <row r="33" spans="2:13" x14ac:dyDescent="0.25">
      <c r="B33" s="17">
        <v>25</v>
      </c>
      <c r="C33" s="17" t="s">
        <v>51</v>
      </c>
      <c r="D33" s="17">
        <v>1</v>
      </c>
      <c r="E33" s="17">
        <v>1</v>
      </c>
      <c r="F33" s="17">
        <v>1</v>
      </c>
      <c r="G33" s="17">
        <v>1</v>
      </c>
      <c r="H33" s="17">
        <v>1</v>
      </c>
      <c r="I33" s="17">
        <v>1</v>
      </c>
      <c r="J33" s="51">
        <f t="shared" si="0"/>
        <v>6</v>
      </c>
      <c r="K33" s="52">
        <f t="shared" si="1"/>
        <v>1</v>
      </c>
      <c r="L33" s="12" t="s">
        <v>11</v>
      </c>
    </row>
    <row r="34" spans="2:13" x14ac:dyDescent="0.25">
      <c r="B34" s="20"/>
      <c r="C34" s="20"/>
      <c r="D34" s="53"/>
      <c r="E34" s="53"/>
      <c r="F34" s="53"/>
      <c r="G34" s="53"/>
      <c r="H34" s="53"/>
      <c r="I34" s="53"/>
      <c r="J34" s="53"/>
      <c r="K34" s="18" t="s">
        <v>96</v>
      </c>
      <c r="L34" s="18" t="s">
        <v>6</v>
      </c>
    </row>
    <row r="35" spans="2:13" x14ac:dyDescent="0.25">
      <c r="B35" s="21"/>
      <c r="C35" s="21"/>
      <c r="D35" s="54" t="s">
        <v>18</v>
      </c>
      <c r="E35" s="55"/>
      <c r="F35" s="55"/>
      <c r="G35" s="55"/>
      <c r="H35" s="55"/>
      <c r="I35" s="55"/>
      <c r="J35" s="56"/>
      <c r="K35" s="18">
        <f>COUNTA(C9:C33)</f>
        <v>25</v>
      </c>
      <c r="L35" s="18">
        <v>100</v>
      </c>
    </row>
    <row r="36" spans="2:13" x14ac:dyDescent="0.25">
      <c r="B36" s="21"/>
      <c r="C36" s="21"/>
      <c r="D36" s="57" t="s">
        <v>97</v>
      </c>
      <c r="E36" s="58"/>
      <c r="F36" s="58"/>
      <c r="G36" s="58"/>
      <c r="H36" s="58"/>
      <c r="I36" s="58"/>
      <c r="J36" s="59"/>
      <c r="K36" s="11">
        <f>COUNTIF(L9:L33,"І ур")</f>
        <v>17</v>
      </c>
      <c r="L36" s="3">
        <f>(K36/K35)*100</f>
        <v>68</v>
      </c>
    </row>
    <row r="37" spans="2:13" x14ac:dyDescent="0.25">
      <c r="B37" s="21"/>
      <c r="C37" s="21"/>
      <c r="D37" s="57" t="s">
        <v>19</v>
      </c>
      <c r="E37" s="58"/>
      <c r="F37" s="58"/>
      <c r="G37" s="58"/>
      <c r="H37" s="58"/>
      <c r="I37" s="58"/>
      <c r="J37" s="59"/>
      <c r="K37" s="11">
        <f>COUNTIF(L9:L33,"ІІ ур")</f>
        <v>8</v>
      </c>
      <c r="L37" s="3">
        <f>(K37/K35)*100</f>
        <v>32</v>
      </c>
    </row>
    <row r="38" spans="2:13" x14ac:dyDescent="0.25">
      <c r="B38" s="35"/>
      <c r="C38" s="35"/>
      <c r="D38" s="57" t="s">
        <v>20</v>
      </c>
      <c r="E38" s="58"/>
      <c r="F38" s="58"/>
      <c r="G38" s="58"/>
      <c r="H38" s="58"/>
      <c r="I38" s="58"/>
      <c r="J38" s="59"/>
      <c r="K38" s="11">
        <f>COUNTIF(L9:L33,"ІІІ ур")</f>
        <v>0</v>
      </c>
      <c r="L38" s="3">
        <f>(K38/K35)*100</f>
        <v>0</v>
      </c>
    </row>
    <row r="41" spans="2:13" x14ac:dyDescent="0.25">
      <c r="E41" s="8"/>
      <c r="F41" s="8"/>
      <c r="G41" s="8"/>
      <c r="H41" s="8"/>
      <c r="I41" s="8"/>
      <c r="J41" s="8"/>
      <c r="K41" s="8"/>
      <c r="L41" s="8"/>
    </row>
    <row r="43" spans="2:13" x14ac:dyDescent="0.25">
      <c r="M43" s="8"/>
    </row>
  </sheetData>
  <mergeCells count="17">
    <mergeCell ref="B7:B8"/>
    <mergeCell ref="C7:C8"/>
    <mergeCell ref="J7:J8"/>
    <mergeCell ref="K7:K8"/>
    <mergeCell ref="A2:M2"/>
    <mergeCell ref="A3:M3"/>
    <mergeCell ref="A4:M4"/>
    <mergeCell ref="B6:L6"/>
    <mergeCell ref="D7:I7"/>
    <mergeCell ref="L7:L8"/>
    <mergeCell ref="B34:B38"/>
    <mergeCell ref="C34:C38"/>
    <mergeCell ref="D34:J34"/>
    <mergeCell ref="D35:J35"/>
    <mergeCell ref="D36:J36"/>
    <mergeCell ref="D37:J37"/>
    <mergeCell ref="D38:J3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00"/>
  <sheetViews>
    <sheetView topLeftCell="A13" zoomScale="78" zoomScaleNormal="78" workbookViewId="0">
      <selection activeCell="D38" sqref="D38:T38"/>
    </sheetView>
  </sheetViews>
  <sheetFormatPr defaultRowHeight="15" x14ac:dyDescent="0.25"/>
  <cols>
    <col min="2" max="2" width="4.85546875" customWidth="1"/>
    <col min="3" max="3" width="32" customWidth="1"/>
    <col min="4" max="4" width="15.85546875" customWidth="1"/>
    <col min="5" max="5" width="7" customWidth="1"/>
    <col min="6" max="6" width="9.140625" customWidth="1"/>
    <col min="7" max="7" width="10" customWidth="1"/>
    <col min="8" max="8" width="7.28515625" customWidth="1"/>
    <col min="9" max="9" width="10.140625" customWidth="1"/>
    <col min="10" max="10" width="5.42578125" customWidth="1"/>
    <col min="11" max="11" width="5.140625" customWidth="1"/>
    <col min="12" max="12" width="9" customWidth="1"/>
    <col min="13" max="13" width="8.28515625" customWidth="1"/>
    <col min="14" max="14" width="5.7109375" customWidth="1"/>
    <col min="15" max="15" width="8.7109375" customWidth="1"/>
    <col min="16" max="16" width="11" customWidth="1"/>
    <col min="17" max="18" width="5" customWidth="1"/>
    <col min="19" max="19" width="10.140625" customWidth="1"/>
    <col min="22" max="22" width="11.28515625" customWidth="1"/>
  </cols>
  <sheetData>
    <row r="2" spans="1:23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x14ac:dyDescent="0.25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x14ac:dyDescent="0.25">
      <c r="A4" s="24" t="s">
        <v>74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6" spans="1:23" x14ac:dyDescent="0.25">
      <c r="B6" s="25" t="s">
        <v>36</v>
      </c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5"/>
      <c r="U6" s="25"/>
      <c r="V6" s="25"/>
    </row>
    <row r="7" spans="1:23" ht="28.5" customHeight="1" x14ac:dyDescent="0.25">
      <c r="B7" s="27" t="s">
        <v>1</v>
      </c>
      <c r="C7" s="28" t="s">
        <v>2</v>
      </c>
      <c r="D7" s="27" t="s">
        <v>24</v>
      </c>
      <c r="E7" s="41"/>
      <c r="F7" s="41"/>
      <c r="G7" s="41"/>
      <c r="H7" s="41"/>
      <c r="I7" s="41"/>
      <c r="J7" s="43" t="s">
        <v>7</v>
      </c>
      <c r="K7" s="44" t="s">
        <v>8</v>
      </c>
      <c r="L7" s="45" t="s">
        <v>10</v>
      </c>
      <c r="M7" s="33" t="s">
        <v>37</v>
      </c>
      <c r="N7" s="34"/>
      <c r="O7" s="34"/>
      <c r="P7" s="34"/>
      <c r="Q7" s="43" t="s">
        <v>7</v>
      </c>
      <c r="R7" s="44" t="s">
        <v>8</v>
      </c>
      <c r="S7" s="45" t="s">
        <v>10</v>
      </c>
      <c r="T7" s="29" t="s">
        <v>3</v>
      </c>
      <c r="U7" s="31" t="s">
        <v>4</v>
      </c>
      <c r="V7" s="42" t="s">
        <v>5</v>
      </c>
    </row>
    <row r="8" spans="1:23" ht="224.25" customHeight="1" x14ac:dyDescent="0.25">
      <c r="B8" s="27"/>
      <c r="C8" s="27"/>
      <c r="D8" s="14" t="s">
        <v>26</v>
      </c>
      <c r="E8" s="14" t="s">
        <v>27</v>
      </c>
      <c r="F8" s="14" t="s">
        <v>28</v>
      </c>
      <c r="G8" s="14" t="s">
        <v>29</v>
      </c>
      <c r="H8" s="14" t="s">
        <v>30</v>
      </c>
      <c r="I8" s="14" t="s">
        <v>31</v>
      </c>
      <c r="J8" s="43"/>
      <c r="K8" s="44"/>
      <c r="L8" s="45"/>
      <c r="M8" s="14" t="s">
        <v>32</v>
      </c>
      <c r="N8" s="14" t="s">
        <v>33</v>
      </c>
      <c r="O8" s="14" t="s">
        <v>34</v>
      </c>
      <c r="P8" s="14" t="s">
        <v>35</v>
      </c>
      <c r="Q8" s="43"/>
      <c r="R8" s="44"/>
      <c r="S8" s="45"/>
      <c r="T8" s="30"/>
      <c r="U8" s="31"/>
      <c r="V8" s="42"/>
    </row>
    <row r="9" spans="1:23" x14ac:dyDescent="0.25">
      <c r="B9" s="1">
        <v>1</v>
      </c>
      <c r="C9" s="1" t="s">
        <v>57</v>
      </c>
      <c r="D9" s="1">
        <v>2</v>
      </c>
      <c r="E9" s="1">
        <v>3</v>
      </c>
      <c r="F9" s="1">
        <v>2</v>
      </c>
      <c r="G9" s="1">
        <v>3</v>
      </c>
      <c r="H9" s="1">
        <v>3</v>
      </c>
      <c r="I9" s="1">
        <v>3</v>
      </c>
      <c r="J9" s="4">
        <f>SUM(D9:I9)</f>
        <v>16</v>
      </c>
      <c r="K9" s="6">
        <f>AVERAGE(D9:I9)</f>
        <v>2.6666666666666665</v>
      </c>
      <c r="L9" s="12" t="str">
        <f t="shared" ref="L9:L31" si="0">IF(D9="","",VLOOKUP(K9,$J$98:$K$100,2,TRUE))</f>
        <v>ІІІ ур</v>
      </c>
      <c r="M9" s="1">
        <v>2</v>
      </c>
      <c r="N9" s="1">
        <v>3</v>
      </c>
      <c r="O9" s="1">
        <v>3</v>
      </c>
      <c r="P9" s="1">
        <v>3</v>
      </c>
      <c r="Q9" s="4">
        <f t="shared" ref="Q9:Q31" si="1">SUM(M9:P9)</f>
        <v>11</v>
      </c>
      <c r="R9" s="6">
        <v>2.75</v>
      </c>
      <c r="S9" s="12" t="s">
        <v>13</v>
      </c>
      <c r="T9" s="5">
        <f t="shared" ref="T9:T31" si="2">J9+Q9</f>
        <v>27</v>
      </c>
      <c r="U9" s="7">
        <v>2.7</v>
      </c>
      <c r="V9" s="12" t="s">
        <v>13</v>
      </c>
    </row>
    <row r="10" spans="1:23" x14ac:dyDescent="0.25">
      <c r="B10" s="1">
        <v>2</v>
      </c>
      <c r="C10" s="1" t="s">
        <v>70</v>
      </c>
      <c r="D10" s="1">
        <v>3</v>
      </c>
      <c r="E10" s="1">
        <v>2</v>
      </c>
      <c r="F10" s="1">
        <v>3</v>
      </c>
      <c r="G10" s="1">
        <v>3</v>
      </c>
      <c r="H10" s="1">
        <v>2</v>
      </c>
      <c r="I10" s="1">
        <v>3</v>
      </c>
      <c r="J10" s="4">
        <f t="shared" ref="J10:J31" si="3">SUM(D10:I10)</f>
        <v>16</v>
      </c>
      <c r="K10" s="6">
        <f t="shared" ref="K10:K31" si="4">AVERAGE(D10:I10)</f>
        <v>2.6666666666666665</v>
      </c>
      <c r="L10" s="12" t="str">
        <f t="shared" si="0"/>
        <v>ІІІ ур</v>
      </c>
      <c r="M10" s="1">
        <v>2</v>
      </c>
      <c r="N10" s="1">
        <v>3</v>
      </c>
      <c r="O10" s="1">
        <v>2</v>
      </c>
      <c r="P10" s="1">
        <v>2</v>
      </c>
      <c r="Q10" s="4">
        <f t="shared" si="1"/>
        <v>9</v>
      </c>
      <c r="R10" s="6">
        <v>2.25</v>
      </c>
      <c r="S10" s="12" t="s">
        <v>12</v>
      </c>
      <c r="T10" s="5">
        <f t="shared" si="2"/>
        <v>25</v>
      </c>
      <c r="U10" s="7">
        <v>2.5</v>
      </c>
      <c r="V10" s="12" t="s">
        <v>12</v>
      </c>
    </row>
    <row r="11" spans="1:23" x14ac:dyDescent="0.25">
      <c r="B11" s="1">
        <v>3</v>
      </c>
      <c r="C11" s="1" t="s">
        <v>49</v>
      </c>
      <c r="D11" s="1">
        <v>3</v>
      </c>
      <c r="E11" s="1">
        <v>2</v>
      </c>
      <c r="F11" s="1">
        <v>2</v>
      </c>
      <c r="G11" s="1">
        <v>3</v>
      </c>
      <c r="H11" s="1">
        <v>2</v>
      </c>
      <c r="I11" s="1">
        <v>2</v>
      </c>
      <c r="J11" s="4">
        <f t="shared" si="3"/>
        <v>14</v>
      </c>
      <c r="K11" s="6">
        <f t="shared" si="4"/>
        <v>2.3333333333333335</v>
      </c>
      <c r="L11" s="12" t="str">
        <f t="shared" si="0"/>
        <v>ІІ ур</v>
      </c>
      <c r="M11" s="1">
        <v>2</v>
      </c>
      <c r="N11" s="1">
        <v>2</v>
      </c>
      <c r="O11" s="1">
        <v>3</v>
      </c>
      <c r="P11" s="1">
        <v>3</v>
      </c>
      <c r="Q11" s="4">
        <f t="shared" si="1"/>
        <v>10</v>
      </c>
      <c r="R11" s="6">
        <v>2.5</v>
      </c>
      <c r="S11" s="12" t="s">
        <v>12</v>
      </c>
      <c r="T11" s="5">
        <f t="shared" si="2"/>
        <v>24</v>
      </c>
      <c r="U11" s="7">
        <v>2.4</v>
      </c>
      <c r="V11" s="12" t="s">
        <v>12</v>
      </c>
    </row>
    <row r="12" spans="1:23" x14ac:dyDescent="0.25">
      <c r="B12" s="1">
        <v>4</v>
      </c>
      <c r="C12" s="1" t="s">
        <v>56</v>
      </c>
      <c r="D12" s="1">
        <v>2</v>
      </c>
      <c r="E12" s="1">
        <v>3</v>
      </c>
      <c r="F12" s="1">
        <v>3</v>
      </c>
      <c r="G12" s="1">
        <v>3</v>
      </c>
      <c r="H12" s="1">
        <v>2</v>
      </c>
      <c r="I12" s="1">
        <v>2</v>
      </c>
      <c r="J12" s="4">
        <f t="shared" si="3"/>
        <v>15</v>
      </c>
      <c r="K12" s="6">
        <f t="shared" si="4"/>
        <v>2.5</v>
      </c>
      <c r="L12" s="12" t="str">
        <f t="shared" si="0"/>
        <v>ІІ ур</v>
      </c>
      <c r="M12" s="1">
        <v>2</v>
      </c>
      <c r="N12" s="1">
        <v>3</v>
      </c>
      <c r="O12" s="1">
        <v>3</v>
      </c>
      <c r="P12" s="1">
        <v>3</v>
      </c>
      <c r="Q12" s="4">
        <f t="shared" si="1"/>
        <v>11</v>
      </c>
      <c r="R12" s="6">
        <v>2.8</v>
      </c>
      <c r="S12" s="12" t="s">
        <v>13</v>
      </c>
      <c r="T12" s="5">
        <f t="shared" si="2"/>
        <v>26</v>
      </c>
      <c r="U12" s="7">
        <v>2.6</v>
      </c>
      <c r="V12" s="12" t="s">
        <v>13</v>
      </c>
    </row>
    <row r="13" spans="1:23" x14ac:dyDescent="0.25">
      <c r="B13" s="1">
        <v>5</v>
      </c>
      <c r="C13" s="1" t="s">
        <v>80</v>
      </c>
      <c r="D13" s="1">
        <v>3</v>
      </c>
      <c r="E13" s="1">
        <v>2</v>
      </c>
      <c r="F13" s="1">
        <v>3</v>
      </c>
      <c r="G13" s="1">
        <v>3</v>
      </c>
      <c r="H13" s="1">
        <v>3</v>
      </c>
      <c r="I13" s="1">
        <v>2</v>
      </c>
      <c r="J13" s="4">
        <f t="shared" si="3"/>
        <v>16</v>
      </c>
      <c r="K13" s="6">
        <f t="shared" si="4"/>
        <v>2.6666666666666665</v>
      </c>
      <c r="L13" s="12" t="str">
        <f t="shared" si="0"/>
        <v>ІІІ ур</v>
      </c>
      <c r="M13" s="1">
        <v>3</v>
      </c>
      <c r="N13" s="1">
        <v>2</v>
      </c>
      <c r="O13" s="1">
        <v>3</v>
      </c>
      <c r="P13" s="1">
        <v>3</v>
      </c>
      <c r="Q13" s="4">
        <f t="shared" si="1"/>
        <v>11</v>
      </c>
      <c r="R13" s="6">
        <v>2.8</v>
      </c>
      <c r="S13" s="12" t="s">
        <v>13</v>
      </c>
      <c r="T13" s="5">
        <f t="shared" si="2"/>
        <v>27</v>
      </c>
      <c r="U13" s="7">
        <v>2.7</v>
      </c>
      <c r="V13" s="12" t="s">
        <v>13</v>
      </c>
    </row>
    <row r="14" spans="1:23" x14ac:dyDescent="0.25">
      <c r="B14" s="1">
        <v>6</v>
      </c>
      <c r="C14" s="1" t="s">
        <v>53</v>
      </c>
      <c r="D14" s="1">
        <v>3</v>
      </c>
      <c r="E14" s="1">
        <v>2</v>
      </c>
      <c r="F14" s="1">
        <v>2</v>
      </c>
      <c r="G14" s="1">
        <v>3</v>
      </c>
      <c r="H14" s="1">
        <v>3</v>
      </c>
      <c r="I14" s="1">
        <v>3</v>
      </c>
      <c r="J14" s="4">
        <f t="shared" si="3"/>
        <v>16</v>
      </c>
      <c r="K14" s="6">
        <f t="shared" si="4"/>
        <v>2.6666666666666665</v>
      </c>
      <c r="L14" s="12" t="str">
        <f t="shared" si="0"/>
        <v>ІІІ ур</v>
      </c>
      <c r="M14" s="1">
        <v>3</v>
      </c>
      <c r="N14" s="1">
        <v>2</v>
      </c>
      <c r="O14" s="1">
        <v>3</v>
      </c>
      <c r="P14" s="1">
        <v>3</v>
      </c>
      <c r="Q14" s="4">
        <f t="shared" si="1"/>
        <v>11</v>
      </c>
      <c r="R14" s="6">
        <v>2.8</v>
      </c>
      <c r="S14" s="12" t="s">
        <v>13</v>
      </c>
      <c r="T14" s="5">
        <f t="shared" si="2"/>
        <v>27</v>
      </c>
      <c r="U14" s="7">
        <v>2.7</v>
      </c>
      <c r="V14" s="12" t="s">
        <v>13</v>
      </c>
    </row>
    <row r="15" spans="1:23" x14ac:dyDescent="0.25">
      <c r="B15" s="1">
        <v>7</v>
      </c>
      <c r="C15" s="1" t="s">
        <v>51</v>
      </c>
      <c r="D15" s="1">
        <v>2</v>
      </c>
      <c r="E15" s="1">
        <v>3</v>
      </c>
      <c r="F15" s="1">
        <v>3</v>
      </c>
      <c r="G15" s="1">
        <v>2</v>
      </c>
      <c r="H15" s="1">
        <v>3</v>
      </c>
      <c r="I15" s="1">
        <v>3</v>
      </c>
      <c r="J15" s="4">
        <f t="shared" si="3"/>
        <v>16</v>
      </c>
      <c r="K15" s="6">
        <f t="shared" si="4"/>
        <v>2.6666666666666665</v>
      </c>
      <c r="L15" s="12" t="str">
        <f t="shared" si="0"/>
        <v>ІІІ ур</v>
      </c>
      <c r="M15" s="1">
        <v>2</v>
      </c>
      <c r="N15" s="1">
        <v>3</v>
      </c>
      <c r="O15" s="1">
        <v>2</v>
      </c>
      <c r="P15" s="1">
        <v>3</v>
      </c>
      <c r="Q15" s="4">
        <f t="shared" si="1"/>
        <v>10</v>
      </c>
      <c r="R15" s="6">
        <v>2.5</v>
      </c>
      <c r="S15" s="12" t="s">
        <v>12</v>
      </c>
      <c r="T15" s="5">
        <f t="shared" si="2"/>
        <v>26</v>
      </c>
      <c r="U15" s="7">
        <v>2.6</v>
      </c>
      <c r="V15" s="12" t="s">
        <v>13</v>
      </c>
    </row>
    <row r="16" spans="1:23" x14ac:dyDescent="0.25">
      <c r="B16" s="1">
        <v>8</v>
      </c>
      <c r="C16" s="1" t="s">
        <v>67</v>
      </c>
      <c r="D16" s="1">
        <v>2</v>
      </c>
      <c r="E16" s="1">
        <v>3</v>
      </c>
      <c r="F16" s="1">
        <v>3</v>
      </c>
      <c r="G16" s="1">
        <v>3</v>
      </c>
      <c r="H16" s="1">
        <v>2</v>
      </c>
      <c r="I16" s="1">
        <v>3</v>
      </c>
      <c r="J16" s="4">
        <f t="shared" si="3"/>
        <v>16</v>
      </c>
      <c r="K16" s="6">
        <f t="shared" si="4"/>
        <v>2.6666666666666665</v>
      </c>
      <c r="L16" s="12" t="str">
        <f t="shared" si="0"/>
        <v>ІІІ ур</v>
      </c>
      <c r="M16" s="1">
        <v>2</v>
      </c>
      <c r="N16" s="1">
        <v>2</v>
      </c>
      <c r="O16" s="1">
        <v>2</v>
      </c>
      <c r="P16" s="1">
        <v>3</v>
      </c>
      <c r="Q16" s="4">
        <f t="shared" si="1"/>
        <v>9</v>
      </c>
      <c r="R16" s="6">
        <v>2.2999999999999998</v>
      </c>
      <c r="S16" s="12" t="s">
        <v>12</v>
      </c>
      <c r="T16" s="5">
        <f t="shared" si="2"/>
        <v>25</v>
      </c>
      <c r="U16" s="7">
        <v>2.5</v>
      </c>
      <c r="V16" s="12" t="s">
        <v>12</v>
      </c>
    </row>
    <row r="17" spans="2:22" x14ac:dyDescent="0.25">
      <c r="B17" s="1">
        <v>9</v>
      </c>
      <c r="C17" s="1" t="s">
        <v>50</v>
      </c>
      <c r="D17" s="1">
        <v>3</v>
      </c>
      <c r="E17" s="1">
        <v>3</v>
      </c>
      <c r="F17" s="1">
        <v>3</v>
      </c>
      <c r="G17" s="1">
        <v>3</v>
      </c>
      <c r="H17" s="1">
        <v>3</v>
      </c>
      <c r="I17" s="1">
        <v>3</v>
      </c>
      <c r="J17" s="4">
        <f t="shared" si="3"/>
        <v>18</v>
      </c>
      <c r="K17" s="6">
        <f t="shared" si="4"/>
        <v>3</v>
      </c>
      <c r="L17" s="12" t="str">
        <f t="shared" si="0"/>
        <v>ІІІ ур</v>
      </c>
      <c r="M17" s="1">
        <v>2</v>
      </c>
      <c r="N17" s="1">
        <v>2</v>
      </c>
      <c r="O17" s="1">
        <v>2</v>
      </c>
      <c r="P17" s="1">
        <v>3</v>
      </c>
      <c r="Q17" s="4">
        <f t="shared" si="1"/>
        <v>9</v>
      </c>
      <c r="R17" s="6">
        <v>2.2999999999999998</v>
      </c>
      <c r="S17" s="12" t="s">
        <v>12</v>
      </c>
      <c r="T17" s="5">
        <f t="shared" si="2"/>
        <v>27</v>
      </c>
      <c r="U17" s="7">
        <v>2.7</v>
      </c>
      <c r="V17" s="12" t="s">
        <v>13</v>
      </c>
    </row>
    <row r="18" spans="2:22" x14ac:dyDescent="0.25">
      <c r="B18" s="1">
        <v>10</v>
      </c>
      <c r="C18" s="1" t="s">
        <v>65</v>
      </c>
      <c r="D18" s="1">
        <v>2</v>
      </c>
      <c r="E18" s="1">
        <v>3</v>
      </c>
      <c r="F18" s="1">
        <v>3</v>
      </c>
      <c r="G18" s="1">
        <v>3</v>
      </c>
      <c r="H18" s="1">
        <v>2</v>
      </c>
      <c r="I18" s="1">
        <v>3</v>
      </c>
      <c r="J18" s="4">
        <f t="shared" si="3"/>
        <v>16</v>
      </c>
      <c r="K18" s="6">
        <f t="shared" si="4"/>
        <v>2.6666666666666665</v>
      </c>
      <c r="L18" s="12" t="str">
        <f t="shared" si="0"/>
        <v>ІІІ ур</v>
      </c>
      <c r="M18" s="1">
        <v>3</v>
      </c>
      <c r="N18" s="1">
        <v>2</v>
      </c>
      <c r="O18" s="1">
        <v>3</v>
      </c>
      <c r="P18" s="1">
        <v>2</v>
      </c>
      <c r="Q18" s="4">
        <f t="shared" si="1"/>
        <v>10</v>
      </c>
      <c r="R18" s="6">
        <v>2.5</v>
      </c>
      <c r="S18" s="12" t="s">
        <v>12</v>
      </c>
      <c r="T18" s="5">
        <f t="shared" si="2"/>
        <v>26</v>
      </c>
      <c r="U18" s="15" t="s">
        <v>38</v>
      </c>
      <c r="V18" s="12" t="s">
        <v>13</v>
      </c>
    </row>
    <row r="19" spans="2:22" x14ac:dyDescent="0.25">
      <c r="B19" s="1">
        <v>11</v>
      </c>
      <c r="C19" s="1" t="s">
        <v>52</v>
      </c>
      <c r="D19" s="1">
        <v>3</v>
      </c>
      <c r="E19" s="1">
        <v>3</v>
      </c>
      <c r="F19" s="1">
        <v>2</v>
      </c>
      <c r="G19" s="1">
        <v>2</v>
      </c>
      <c r="H19" s="1">
        <v>2</v>
      </c>
      <c r="I19" s="1">
        <v>3</v>
      </c>
      <c r="J19" s="4">
        <f t="shared" si="3"/>
        <v>15</v>
      </c>
      <c r="K19" s="6">
        <f t="shared" si="4"/>
        <v>2.5</v>
      </c>
      <c r="L19" s="12" t="str">
        <f t="shared" si="0"/>
        <v>ІІ ур</v>
      </c>
      <c r="M19" s="1">
        <v>3</v>
      </c>
      <c r="N19" s="1">
        <v>3</v>
      </c>
      <c r="O19" s="1">
        <v>2</v>
      </c>
      <c r="P19" s="1">
        <v>3</v>
      </c>
      <c r="Q19" s="4">
        <f t="shared" si="1"/>
        <v>11</v>
      </c>
      <c r="R19" s="6">
        <v>2.8</v>
      </c>
      <c r="S19" s="12" t="s">
        <v>13</v>
      </c>
      <c r="T19" s="5">
        <f t="shared" si="2"/>
        <v>26</v>
      </c>
      <c r="U19" s="7">
        <v>2.6</v>
      </c>
      <c r="V19" s="12" t="s">
        <v>13</v>
      </c>
    </row>
    <row r="20" spans="2:22" x14ac:dyDescent="0.25">
      <c r="B20" s="1">
        <v>12</v>
      </c>
      <c r="C20" s="1" t="s">
        <v>54</v>
      </c>
      <c r="D20" s="1">
        <v>2</v>
      </c>
      <c r="E20" s="1">
        <v>3</v>
      </c>
      <c r="F20" s="1">
        <v>3</v>
      </c>
      <c r="G20" s="1">
        <v>3</v>
      </c>
      <c r="H20" s="1">
        <v>2</v>
      </c>
      <c r="I20" s="1">
        <v>3</v>
      </c>
      <c r="J20" s="4">
        <f t="shared" si="3"/>
        <v>16</v>
      </c>
      <c r="K20" s="6">
        <f t="shared" si="4"/>
        <v>2.6666666666666665</v>
      </c>
      <c r="L20" s="12" t="str">
        <f t="shared" si="0"/>
        <v>ІІІ ур</v>
      </c>
      <c r="M20" s="1">
        <v>2</v>
      </c>
      <c r="N20" s="1">
        <v>2</v>
      </c>
      <c r="O20" s="1">
        <v>3</v>
      </c>
      <c r="P20" s="1">
        <v>3</v>
      </c>
      <c r="Q20" s="4">
        <f t="shared" si="1"/>
        <v>10</v>
      </c>
      <c r="R20" s="6">
        <v>2.5</v>
      </c>
      <c r="S20" s="12" t="s">
        <v>12</v>
      </c>
      <c r="T20" s="5">
        <f t="shared" si="2"/>
        <v>26</v>
      </c>
      <c r="U20" s="7">
        <v>2.6</v>
      </c>
      <c r="V20" s="12" t="s">
        <v>13</v>
      </c>
    </row>
    <row r="21" spans="2:22" x14ac:dyDescent="0.25">
      <c r="B21" s="1">
        <v>13</v>
      </c>
      <c r="C21" s="1" t="s">
        <v>71</v>
      </c>
      <c r="D21" s="1">
        <v>2</v>
      </c>
      <c r="E21" s="1">
        <v>3</v>
      </c>
      <c r="F21" s="1">
        <v>3</v>
      </c>
      <c r="G21" s="1">
        <v>3</v>
      </c>
      <c r="H21" s="1">
        <v>2</v>
      </c>
      <c r="I21" s="1">
        <v>3</v>
      </c>
      <c r="J21" s="4">
        <f t="shared" si="3"/>
        <v>16</v>
      </c>
      <c r="K21" s="6">
        <f t="shared" si="4"/>
        <v>2.6666666666666665</v>
      </c>
      <c r="L21" s="12" t="str">
        <f t="shared" si="0"/>
        <v>ІІІ ур</v>
      </c>
      <c r="M21" s="1">
        <v>2</v>
      </c>
      <c r="N21" s="1">
        <v>3</v>
      </c>
      <c r="O21" s="1">
        <v>3</v>
      </c>
      <c r="P21" s="1">
        <v>2</v>
      </c>
      <c r="Q21" s="4">
        <f t="shared" si="1"/>
        <v>10</v>
      </c>
      <c r="R21" s="6">
        <v>2.5</v>
      </c>
      <c r="S21" s="12" t="s">
        <v>12</v>
      </c>
      <c r="T21" s="5">
        <f t="shared" si="2"/>
        <v>26</v>
      </c>
      <c r="U21" s="7">
        <v>2.6</v>
      </c>
      <c r="V21" s="12" t="s">
        <v>13</v>
      </c>
    </row>
    <row r="22" spans="2:22" x14ac:dyDescent="0.25">
      <c r="B22" s="1">
        <v>14</v>
      </c>
      <c r="C22" s="1" t="s">
        <v>81</v>
      </c>
      <c r="D22" s="1">
        <v>2</v>
      </c>
      <c r="E22" s="1">
        <v>2</v>
      </c>
      <c r="F22" s="1">
        <v>3</v>
      </c>
      <c r="G22" s="1">
        <v>3</v>
      </c>
      <c r="H22" s="1">
        <v>3</v>
      </c>
      <c r="I22" s="1">
        <v>3</v>
      </c>
      <c r="J22" s="4">
        <f t="shared" si="3"/>
        <v>16</v>
      </c>
      <c r="K22" s="6">
        <f t="shared" si="4"/>
        <v>2.6666666666666665</v>
      </c>
      <c r="L22" s="12" t="str">
        <f t="shared" si="0"/>
        <v>ІІІ ур</v>
      </c>
      <c r="M22" s="1">
        <v>2</v>
      </c>
      <c r="N22" s="1">
        <v>3</v>
      </c>
      <c r="O22" s="1">
        <v>3</v>
      </c>
      <c r="P22" s="1">
        <v>3</v>
      </c>
      <c r="Q22" s="4">
        <f t="shared" si="1"/>
        <v>11</v>
      </c>
      <c r="R22" s="6">
        <v>2.8</v>
      </c>
      <c r="S22" s="12" t="s">
        <v>13</v>
      </c>
      <c r="T22" s="5">
        <f t="shared" si="2"/>
        <v>27</v>
      </c>
      <c r="U22" s="7">
        <v>2.7</v>
      </c>
      <c r="V22" s="12" t="s">
        <v>13</v>
      </c>
    </row>
    <row r="23" spans="2:22" x14ac:dyDescent="0.25">
      <c r="B23" s="1">
        <v>15</v>
      </c>
      <c r="C23" s="1" t="s">
        <v>73</v>
      </c>
      <c r="D23" s="1">
        <v>3</v>
      </c>
      <c r="E23" s="1">
        <v>3</v>
      </c>
      <c r="F23" s="1">
        <v>2</v>
      </c>
      <c r="G23" s="1">
        <v>3</v>
      </c>
      <c r="H23" s="1">
        <v>3</v>
      </c>
      <c r="I23" s="1">
        <v>3</v>
      </c>
      <c r="J23" s="4">
        <f t="shared" si="3"/>
        <v>17</v>
      </c>
      <c r="K23" s="6">
        <f t="shared" si="4"/>
        <v>2.8333333333333335</v>
      </c>
      <c r="L23" s="12" t="str">
        <f t="shared" si="0"/>
        <v>ІІІ ур</v>
      </c>
      <c r="M23" s="1">
        <v>2</v>
      </c>
      <c r="N23" s="1">
        <v>3</v>
      </c>
      <c r="O23" s="1">
        <v>3</v>
      </c>
      <c r="P23" s="1">
        <v>2</v>
      </c>
      <c r="Q23" s="4">
        <f t="shared" si="1"/>
        <v>10</v>
      </c>
      <c r="R23" s="6">
        <v>2.5</v>
      </c>
      <c r="S23" s="12" t="s">
        <v>12</v>
      </c>
      <c r="T23" s="5">
        <f t="shared" si="2"/>
        <v>27</v>
      </c>
      <c r="U23" s="7">
        <v>2.7</v>
      </c>
      <c r="V23" s="12" t="s">
        <v>13</v>
      </c>
    </row>
    <row r="24" spans="2:22" x14ac:dyDescent="0.25">
      <c r="B24" s="1">
        <v>16</v>
      </c>
      <c r="C24" s="1" t="s">
        <v>66</v>
      </c>
      <c r="D24" s="1">
        <v>3</v>
      </c>
      <c r="E24" s="1">
        <v>3</v>
      </c>
      <c r="F24" s="1">
        <v>3</v>
      </c>
      <c r="G24" s="1">
        <v>3</v>
      </c>
      <c r="H24" s="1">
        <v>3</v>
      </c>
      <c r="I24" s="1">
        <v>3</v>
      </c>
      <c r="J24" s="4">
        <f t="shared" si="3"/>
        <v>18</v>
      </c>
      <c r="K24" s="6">
        <f t="shared" si="4"/>
        <v>3</v>
      </c>
      <c r="L24" s="12" t="str">
        <f t="shared" si="0"/>
        <v>ІІІ ур</v>
      </c>
      <c r="M24" s="1">
        <v>2</v>
      </c>
      <c r="N24" s="1">
        <v>2</v>
      </c>
      <c r="O24" s="1">
        <v>2</v>
      </c>
      <c r="P24" s="1">
        <v>3</v>
      </c>
      <c r="Q24" s="4">
        <f t="shared" si="1"/>
        <v>9</v>
      </c>
      <c r="R24" s="6">
        <v>2.2999999999999998</v>
      </c>
      <c r="S24" s="12" t="s">
        <v>12</v>
      </c>
      <c r="T24" s="5">
        <f t="shared" si="2"/>
        <v>27</v>
      </c>
      <c r="U24" s="7">
        <v>2.7</v>
      </c>
      <c r="V24" s="12" t="s">
        <v>13</v>
      </c>
    </row>
    <row r="25" spans="2:22" x14ac:dyDescent="0.25">
      <c r="B25" s="1">
        <v>17</v>
      </c>
      <c r="C25" s="1" t="s">
        <v>77</v>
      </c>
      <c r="D25" s="1">
        <v>2</v>
      </c>
      <c r="E25" s="1">
        <v>3</v>
      </c>
      <c r="F25" s="1">
        <v>3</v>
      </c>
      <c r="G25" s="1">
        <v>3</v>
      </c>
      <c r="H25" s="1">
        <v>2</v>
      </c>
      <c r="I25" s="1">
        <v>2</v>
      </c>
      <c r="J25" s="4">
        <f t="shared" si="3"/>
        <v>15</v>
      </c>
      <c r="K25" s="6">
        <f t="shared" si="4"/>
        <v>2.5</v>
      </c>
      <c r="L25" s="12" t="str">
        <f t="shared" si="0"/>
        <v>ІІ ур</v>
      </c>
      <c r="M25" s="1">
        <v>3</v>
      </c>
      <c r="N25" s="1">
        <v>3</v>
      </c>
      <c r="O25" s="1">
        <v>2</v>
      </c>
      <c r="P25" s="1">
        <v>2</v>
      </c>
      <c r="Q25" s="4">
        <f t="shared" si="1"/>
        <v>10</v>
      </c>
      <c r="R25" s="6">
        <v>2.5</v>
      </c>
      <c r="S25" s="12" t="s">
        <v>12</v>
      </c>
      <c r="T25" s="5">
        <f t="shared" si="2"/>
        <v>25</v>
      </c>
      <c r="U25" s="7">
        <v>2.5</v>
      </c>
      <c r="V25" s="12" t="s">
        <v>12</v>
      </c>
    </row>
    <row r="26" spans="2:22" x14ac:dyDescent="0.25">
      <c r="B26" s="1">
        <v>18</v>
      </c>
      <c r="C26" s="1" t="s">
        <v>69</v>
      </c>
      <c r="D26" s="1">
        <v>3</v>
      </c>
      <c r="E26" s="1">
        <v>2</v>
      </c>
      <c r="F26" s="1">
        <v>3</v>
      </c>
      <c r="G26" s="1">
        <v>3</v>
      </c>
      <c r="H26" s="1">
        <v>3</v>
      </c>
      <c r="I26" s="1">
        <v>3</v>
      </c>
      <c r="J26" s="4">
        <f t="shared" si="3"/>
        <v>17</v>
      </c>
      <c r="K26" s="6">
        <f t="shared" si="4"/>
        <v>2.8333333333333335</v>
      </c>
      <c r="L26" s="12" t="str">
        <f t="shared" si="0"/>
        <v>ІІІ ур</v>
      </c>
      <c r="M26" s="1">
        <v>2</v>
      </c>
      <c r="N26" s="1">
        <v>2</v>
      </c>
      <c r="O26" s="1">
        <v>2</v>
      </c>
      <c r="P26" s="1">
        <v>3</v>
      </c>
      <c r="Q26" s="4">
        <f t="shared" si="1"/>
        <v>9</v>
      </c>
      <c r="R26" s="6">
        <v>2.2999999999999998</v>
      </c>
      <c r="S26" s="12" t="s">
        <v>12</v>
      </c>
      <c r="T26" s="5">
        <f t="shared" si="2"/>
        <v>26</v>
      </c>
      <c r="U26" s="7">
        <v>2.6</v>
      </c>
      <c r="V26" s="12" t="s">
        <v>13</v>
      </c>
    </row>
    <row r="27" spans="2:22" x14ac:dyDescent="0.25">
      <c r="B27" s="1">
        <v>19</v>
      </c>
      <c r="C27" s="1" t="s">
        <v>82</v>
      </c>
      <c r="D27" s="1">
        <v>2</v>
      </c>
      <c r="E27" s="1">
        <v>3</v>
      </c>
      <c r="F27" s="1">
        <v>3</v>
      </c>
      <c r="G27" s="1">
        <v>3</v>
      </c>
      <c r="H27" s="1">
        <v>3</v>
      </c>
      <c r="I27" s="1">
        <v>3</v>
      </c>
      <c r="J27" s="4">
        <f t="shared" si="3"/>
        <v>17</v>
      </c>
      <c r="K27" s="6">
        <f t="shared" si="4"/>
        <v>2.8333333333333335</v>
      </c>
      <c r="L27" s="12" t="str">
        <f t="shared" si="0"/>
        <v>ІІІ ур</v>
      </c>
      <c r="M27" s="1">
        <v>2</v>
      </c>
      <c r="N27" s="1">
        <v>3</v>
      </c>
      <c r="O27" s="1">
        <v>3</v>
      </c>
      <c r="P27" s="1">
        <v>3</v>
      </c>
      <c r="Q27" s="4">
        <f t="shared" si="1"/>
        <v>11</v>
      </c>
      <c r="R27" s="6">
        <v>2.8</v>
      </c>
      <c r="S27" s="12" t="s">
        <v>13</v>
      </c>
      <c r="T27" s="5">
        <f t="shared" si="2"/>
        <v>28</v>
      </c>
      <c r="U27" s="7">
        <v>2.8</v>
      </c>
      <c r="V27" s="12" t="s">
        <v>13</v>
      </c>
    </row>
    <row r="28" spans="2:22" x14ac:dyDescent="0.25">
      <c r="B28" s="1">
        <v>20</v>
      </c>
      <c r="C28" s="1" t="s">
        <v>64</v>
      </c>
      <c r="D28" s="1">
        <v>2</v>
      </c>
      <c r="E28" s="1">
        <v>2</v>
      </c>
      <c r="F28" s="1">
        <v>2</v>
      </c>
      <c r="G28" s="1">
        <v>3</v>
      </c>
      <c r="H28" s="1">
        <v>2</v>
      </c>
      <c r="I28" s="1">
        <v>3</v>
      </c>
      <c r="J28" s="4">
        <f t="shared" si="3"/>
        <v>14</v>
      </c>
      <c r="K28" s="6">
        <f t="shared" si="4"/>
        <v>2.3333333333333335</v>
      </c>
      <c r="L28" s="12" t="str">
        <f t="shared" si="0"/>
        <v>ІІ ур</v>
      </c>
      <c r="M28" s="1">
        <v>2</v>
      </c>
      <c r="N28" s="1">
        <v>2</v>
      </c>
      <c r="O28" s="1">
        <v>3</v>
      </c>
      <c r="P28" s="1">
        <v>3</v>
      </c>
      <c r="Q28" s="4">
        <f t="shared" si="1"/>
        <v>10</v>
      </c>
      <c r="R28" s="6">
        <v>2.5</v>
      </c>
      <c r="S28" s="12" t="s">
        <v>12</v>
      </c>
      <c r="T28" s="5">
        <f t="shared" si="2"/>
        <v>24</v>
      </c>
      <c r="U28" s="7">
        <v>2.4</v>
      </c>
      <c r="V28" s="12" t="s">
        <v>12</v>
      </c>
    </row>
    <row r="29" spans="2:22" x14ac:dyDescent="0.25">
      <c r="B29" s="1">
        <v>21</v>
      </c>
      <c r="C29" s="1" t="s">
        <v>68</v>
      </c>
      <c r="D29" s="1">
        <v>2</v>
      </c>
      <c r="E29" s="1">
        <v>3</v>
      </c>
      <c r="F29" s="1">
        <v>3</v>
      </c>
      <c r="G29" s="1">
        <v>2</v>
      </c>
      <c r="H29" s="1">
        <v>2</v>
      </c>
      <c r="I29" s="1">
        <v>3</v>
      </c>
      <c r="J29" s="4">
        <f t="shared" si="3"/>
        <v>15</v>
      </c>
      <c r="K29" s="6">
        <f t="shared" si="4"/>
        <v>2.5</v>
      </c>
      <c r="L29" s="12" t="str">
        <f t="shared" si="0"/>
        <v>ІІ ур</v>
      </c>
      <c r="M29" s="1">
        <v>3</v>
      </c>
      <c r="N29" s="1">
        <v>3</v>
      </c>
      <c r="O29" s="1">
        <v>3</v>
      </c>
      <c r="P29" s="1">
        <v>2</v>
      </c>
      <c r="Q29" s="4">
        <f t="shared" si="1"/>
        <v>11</v>
      </c>
      <c r="R29" s="6">
        <v>2.8</v>
      </c>
      <c r="S29" s="12" t="s">
        <v>13</v>
      </c>
      <c r="T29" s="5">
        <f t="shared" si="2"/>
        <v>26</v>
      </c>
      <c r="U29" s="7">
        <v>2.6</v>
      </c>
      <c r="V29" s="12" t="s">
        <v>13</v>
      </c>
    </row>
    <row r="30" spans="2:22" x14ac:dyDescent="0.25">
      <c r="B30" s="1">
        <v>22</v>
      </c>
      <c r="C30" s="1" t="s">
        <v>60</v>
      </c>
      <c r="D30" s="1">
        <v>2</v>
      </c>
      <c r="E30" s="1">
        <v>3</v>
      </c>
      <c r="F30" s="1">
        <v>3</v>
      </c>
      <c r="G30" s="1">
        <v>2</v>
      </c>
      <c r="H30" s="1">
        <v>3</v>
      </c>
      <c r="I30" s="1">
        <v>2</v>
      </c>
      <c r="J30" s="4">
        <f t="shared" si="3"/>
        <v>15</v>
      </c>
      <c r="K30" s="6">
        <f t="shared" si="4"/>
        <v>2.5</v>
      </c>
      <c r="L30" s="12" t="str">
        <f t="shared" si="0"/>
        <v>ІІ ур</v>
      </c>
      <c r="M30" s="1">
        <v>3</v>
      </c>
      <c r="N30" s="1">
        <v>2</v>
      </c>
      <c r="O30" s="1">
        <v>3</v>
      </c>
      <c r="P30" s="1">
        <v>2</v>
      </c>
      <c r="Q30" s="4">
        <f t="shared" si="1"/>
        <v>10</v>
      </c>
      <c r="R30" s="6">
        <v>2.5</v>
      </c>
      <c r="S30" s="12" t="s">
        <v>12</v>
      </c>
      <c r="T30" s="5">
        <f t="shared" si="2"/>
        <v>25</v>
      </c>
      <c r="U30" s="7">
        <v>2.5</v>
      </c>
      <c r="V30" s="12" t="s">
        <v>12</v>
      </c>
    </row>
    <row r="31" spans="2:22" x14ac:dyDescent="0.25">
      <c r="B31" s="1">
        <v>23</v>
      </c>
      <c r="C31" s="1" t="s">
        <v>72</v>
      </c>
      <c r="D31" s="1">
        <v>2</v>
      </c>
      <c r="E31" s="1">
        <v>3</v>
      </c>
      <c r="F31" s="1">
        <v>3</v>
      </c>
      <c r="G31" s="1">
        <v>3</v>
      </c>
      <c r="H31" s="1">
        <v>2</v>
      </c>
      <c r="I31" s="1">
        <v>3</v>
      </c>
      <c r="J31" s="4">
        <f t="shared" si="3"/>
        <v>16</v>
      </c>
      <c r="K31" s="6">
        <f t="shared" si="4"/>
        <v>2.6666666666666665</v>
      </c>
      <c r="L31" s="12" t="str">
        <f t="shared" si="0"/>
        <v>ІІІ ур</v>
      </c>
      <c r="M31" s="1">
        <v>2</v>
      </c>
      <c r="N31" s="1">
        <v>2</v>
      </c>
      <c r="O31" s="1">
        <v>3</v>
      </c>
      <c r="P31" s="1">
        <v>3</v>
      </c>
      <c r="Q31" s="4">
        <f t="shared" si="1"/>
        <v>10</v>
      </c>
      <c r="R31" s="6">
        <v>2.5</v>
      </c>
      <c r="S31" s="12" t="s">
        <v>12</v>
      </c>
      <c r="T31" s="5">
        <f t="shared" si="2"/>
        <v>26</v>
      </c>
      <c r="U31" s="7">
        <v>2.6</v>
      </c>
      <c r="V31" s="12" t="s">
        <v>13</v>
      </c>
    </row>
    <row r="32" spans="2:22" x14ac:dyDescent="0.25">
      <c r="B32" s="20"/>
      <c r="C32" s="20"/>
      <c r="D32" s="22"/>
      <c r="E32" s="23"/>
      <c r="F32" s="23"/>
      <c r="G32" s="23"/>
      <c r="H32" s="23"/>
      <c r="I32" s="23"/>
      <c r="J32" s="36"/>
      <c r="K32" s="1" t="s">
        <v>9</v>
      </c>
      <c r="L32" s="10" t="s">
        <v>6</v>
      </c>
      <c r="M32" s="22"/>
      <c r="N32" s="23"/>
      <c r="O32" s="23"/>
      <c r="P32" s="23"/>
      <c r="Q32" s="13"/>
      <c r="R32" s="1" t="s">
        <v>9</v>
      </c>
      <c r="S32" s="10" t="s">
        <v>6</v>
      </c>
      <c r="T32" s="2"/>
      <c r="U32" s="2"/>
      <c r="V32" s="2"/>
    </row>
    <row r="33" spans="2:22" x14ac:dyDescent="0.25">
      <c r="B33" s="21"/>
      <c r="C33" s="21"/>
      <c r="D33" s="22" t="s">
        <v>14</v>
      </c>
      <c r="E33" s="23"/>
      <c r="F33" s="23"/>
      <c r="G33" s="23"/>
      <c r="H33" s="23"/>
      <c r="I33" s="23"/>
      <c r="J33" s="36"/>
      <c r="K33" s="9">
        <v>23</v>
      </c>
      <c r="L33" s="9">
        <v>100</v>
      </c>
      <c r="M33" s="22" t="s">
        <v>14</v>
      </c>
      <c r="N33" s="23"/>
      <c r="O33" s="23"/>
      <c r="P33" s="23"/>
      <c r="Q33" s="13"/>
      <c r="R33" s="9">
        <v>23</v>
      </c>
      <c r="S33" s="9">
        <v>100</v>
      </c>
      <c r="T33" s="2"/>
      <c r="U33" s="2"/>
      <c r="V33" s="2"/>
    </row>
    <row r="34" spans="2:22" x14ac:dyDescent="0.25">
      <c r="B34" s="21"/>
      <c r="C34" s="21"/>
      <c r="D34" s="22" t="s">
        <v>15</v>
      </c>
      <c r="E34" s="23"/>
      <c r="F34" s="23"/>
      <c r="G34" s="23"/>
      <c r="H34" s="23"/>
      <c r="I34" s="23"/>
      <c r="J34" s="36"/>
      <c r="K34" s="11">
        <v>0</v>
      </c>
      <c r="L34" s="3">
        <f>(K34/K33)*100</f>
        <v>0</v>
      </c>
      <c r="M34" s="22" t="s">
        <v>15</v>
      </c>
      <c r="N34" s="23"/>
      <c r="O34" s="23"/>
      <c r="P34" s="23"/>
      <c r="Q34" s="13"/>
      <c r="R34" s="11">
        <v>0</v>
      </c>
      <c r="S34" s="3">
        <f>(R34/R33)*100</f>
        <v>0</v>
      </c>
      <c r="T34" s="2"/>
      <c r="U34" s="2"/>
      <c r="V34" s="2"/>
    </row>
    <row r="35" spans="2:22" x14ac:dyDescent="0.25">
      <c r="B35" s="21"/>
      <c r="C35" s="21"/>
      <c r="D35" s="22" t="s">
        <v>16</v>
      </c>
      <c r="E35" s="23"/>
      <c r="F35" s="23"/>
      <c r="G35" s="23"/>
      <c r="H35" s="23"/>
      <c r="I35" s="23"/>
      <c r="J35" s="36"/>
      <c r="K35" s="11">
        <v>7</v>
      </c>
      <c r="L35" s="3">
        <f>(K35/K33)*100</f>
        <v>30.434782608695656</v>
      </c>
      <c r="M35" s="22" t="s">
        <v>16</v>
      </c>
      <c r="N35" s="23"/>
      <c r="O35" s="23"/>
      <c r="P35" s="23"/>
      <c r="Q35" s="13"/>
      <c r="R35" s="11">
        <v>15</v>
      </c>
      <c r="S35" s="3">
        <f>(R35/R33)*100</f>
        <v>65.217391304347828</v>
      </c>
      <c r="T35" s="2"/>
      <c r="U35" s="2"/>
      <c r="V35" s="2"/>
    </row>
    <row r="36" spans="2:22" x14ac:dyDescent="0.25">
      <c r="B36" s="21"/>
      <c r="C36" s="21"/>
      <c r="D36" s="22" t="s">
        <v>17</v>
      </c>
      <c r="E36" s="23"/>
      <c r="F36" s="23"/>
      <c r="G36" s="23"/>
      <c r="H36" s="23"/>
      <c r="I36" s="23"/>
      <c r="J36" s="36"/>
      <c r="K36" s="11">
        <v>16</v>
      </c>
      <c r="L36" s="3">
        <f>(K36/K33)*100</f>
        <v>69.565217391304344</v>
      </c>
      <c r="M36" s="22" t="s">
        <v>17</v>
      </c>
      <c r="N36" s="23"/>
      <c r="O36" s="23"/>
      <c r="P36" s="23"/>
      <c r="Q36" s="13"/>
      <c r="R36" s="11">
        <v>8</v>
      </c>
      <c r="S36" s="3">
        <f>(R36/R33)*100</f>
        <v>34.782608695652172</v>
      </c>
      <c r="T36" s="2"/>
      <c r="U36" s="2"/>
      <c r="V36" s="2"/>
    </row>
    <row r="37" spans="2:22" x14ac:dyDescent="0.25">
      <c r="B37" s="21"/>
      <c r="C37" s="21"/>
      <c r="D37" s="22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36"/>
      <c r="U37" s="1" t="s">
        <v>9</v>
      </c>
      <c r="V37" s="10" t="s">
        <v>6</v>
      </c>
    </row>
    <row r="38" spans="2:22" x14ac:dyDescent="0.25">
      <c r="B38" s="21"/>
      <c r="C38" s="21"/>
      <c r="D38" s="37" t="s">
        <v>18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  <c r="U38" s="9">
        <v>23</v>
      </c>
      <c r="V38" s="9">
        <v>100</v>
      </c>
    </row>
    <row r="39" spans="2:22" x14ac:dyDescent="0.25">
      <c r="B39" s="21"/>
      <c r="C39" s="21"/>
      <c r="D39" s="40" t="s">
        <v>21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11">
        <v>0</v>
      </c>
      <c r="V39" s="3">
        <f>(U39/U38)*100</f>
        <v>0</v>
      </c>
    </row>
    <row r="40" spans="2:22" x14ac:dyDescent="0.25">
      <c r="B40" s="21"/>
      <c r="C40" s="21"/>
      <c r="D40" s="40" t="s">
        <v>19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11">
        <v>6</v>
      </c>
      <c r="V40" s="3">
        <f>(U40/U38)*100</f>
        <v>26.086956521739129</v>
      </c>
    </row>
    <row r="41" spans="2:22" x14ac:dyDescent="0.25">
      <c r="B41" s="35"/>
      <c r="C41" s="35"/>
      <c r="D41" s="40" t="s">
        <v>20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11">
        <v>17</v>
      </c>
      <c r="V41" s="3">
        <f>(U41/U38)*100</f>
        <v>73.91304347826086</v>
      </c>
    </row>
    <row r="98" spans="10:11" x14ac:dyDescent="0.25">
      <c r="J98" s="8">
        <v>1</v>
      </c>
      <c r="K98" s="8" t="s">
        <v>11</v>
      </c>
    </row>
    <row r="99" spans="10:11" x14ac:dyDescent="0.25">
      <c r="J99" s="8">
        <v>1.6</v>
      </c>
      <c r="K99" s="8" t="s">
        <v>12</v>
      </c>
    </row>
    <row r="100" spans="10:11" x14ac:dyDescent="0.25">
      <c r="J100" s="8">
        <v>2.6</v>
      </c>
      <c r="K100" s="8" t="s">
        <v>13</v>
      </c>
    </row>
  </sheetData>
  <mergeCells count="34">
    <mergeCell ref="R7:R8"/>
    <mergeCell ref="L7:L8"/>
    <mergeCell ref="M34:P34"/>
    <mergeCell ref="M35:P35"/>
    <mergeCell ref="A2:W2"/>
    <mergeCell ref="A3:W3"/>
    <mergeCell ref="A4:W4"/>
    <mergeCell ref="B6:V6"/>
    <mergeCell ref="B7:B8"/>
    <mergeCell ref="C7:C8"/>
    <mergeCell ref="D7:I7"/>
    <mergeCell ref="T7:T8"/>
    <mergeCell ref="U7:U8"/>
    <mergeCell ref="V7:V8"/>
    <mergeCell ref="J7:J8"/>
    <mergeCell ref="K7:K8"/>
    <mergeCell ref="S7:S8"/>
    <mergeCell ref="Q7:Q8"/>
    <mergeCell ref="M36:P36"/>
    <mergeCell ref="M7:P7"/>
    <mergeCell ref="B32:B41"/>
    <mergeCell ref="C32:C41"/>
    <mergeCell ref="D32:J32"/>
    <mergeCell ref="D33:J33"/>
    <mergeCell ref="D34:J34"/>
    <mergeCell ref="D35:J35"/>
    <mergeCell ref="D36:J36"/>
    <mergeCell ref="D37:T37"/>
    <mergeCell ref="D38:T38"/>
    <mergeCell ref="D39:T39"/>
    <mergeCell ref="D40:T40"/>
    <mergeCell ref="D41:T41"/>
    <mergeCell ref="M32:P32"/>
    <mergeCell ref="M33:P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94"/>
  <sheetViews>
    <sheetView topLeftCell="A7" zoomScale="62" zoomScaleNormal="62" workbookViewId="0">
      <selection activeCell="U14" sqref="U14"/>
    </sheetView>
  </sheetViews>
  <sheetFormatPr defaultRowHeight="15" x14ac:dyDescent="0.25"/>
  <cols>
    <col min="2" max="2" width="4.7109375" customWidth="1"/>
    <col min="3" max="3" width="32.42578125" customWidth="1"/>
    <col min="4" max="4" width="8.28515625" customWidth="1"/>
    <col min="5" max="5" width="9" customWidth="1"/>
    <col min="6" max="6" width="9.140625" customWidth="1"/>
    <col min="7" max="7" width="9" customWidth="1"/>
    <col min="8" max="8" width="14.5703125" customWidth="1"/>
    <col min="9" max="9" width="6.5703125" customWidth="1"/>
    <col min="10" max="11" width="4.85546875" customWidth="1"/>
    <col min="12" max="12" width="9.7109375" customWidth="1"/>
    <col min="13" max="13" width="6.28515625" customWidth="1"/>
    <col min="14" max="14" width="10" customWidth="1"/>
    <col min="15" max="15" width="8.85546875" customWidth="1"/>
    <col min="16" max="16" width="6.42578125" customWidth="1"/>
    <col min="17" max="17" width="4.28515625" customWidth="1"/>
    <col min="18" max="18" width="7" customWidth="1"/>
    <col min="19" max="19" width="10" customWidth="1"/>
    <col min="22" max="22" width="10.5703125" customWidth="1"/>
  </cols>
  <sheetData>
    <row r="2" spans="1:23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x14ac:dyDescent="0.25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x14ac:dyDescent="0.25">
      <c r="A4" s="24" t="s">
        <v>83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6" spans="1:23" x14ac:dyDescent="0.25">
      <c r="B6" s="25" t="s">
        <v>25</v>
      </c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5"/>
      <c r="U6" s="25"/>
      <c r="V6" s="25"/>
    </row>
    <row r="7" spans="1:23" ht="15" customHeight="1" x14ac:dyDescent="0.25">
      <c r="B7" s="27" t="s">
        <v>1</v>
      </c>
      <c r="C7" s="28" t="s">
        <v>2</v>
      </c>
      <c r="D7" s="27" t="s">
        <v>24</v>
      </c>
      <c r="E7" s="27"/>
      <c r="F7" s="27"/>
      <c r="G7" s="27"/>
      <c r="H7" s="27"/>
      <c r="I7" s="27"/>
      <c r="J7" s="43" t="s">
        <v>7</v>
      </c>
      <c r="K7" s="44" t="s">
        <v>8</v>
      </c>
      <c r="L7" s="45" t="s">
        <v>10</v>
      </c>
      <c r="M7" s="34" t="s">
        <v>37</v>
      </c>
      <c r="N7" s="34"/>
      <c r="O7" s="34"/>
      <c r="P7" s="34"/>
      <c r="Q7" s="43" t="s">
        <v>7</v>
      </c>
      <c r="R7" s="44" t="s">
        <v>8</v>
      </c>
      <c r="S7" s="45" t="s">
        <v>10</v>
      </c>
      <c r="T7" s="29" t="s">
        <v>3</v>
      </c>
      <c r="U7" s="31" t="s">
        <v>4</v>
      </c>
      <c r="V7" s="32" t="s">
        <v>5</v>
      </c>
    </row>
    <row r="8" spans="1:23" ht="225" customHeight="1" x14ac:dyDescent="0.25">
      <c r="B8" s="27"/>
      <c r="C8" s="27"/>
      <c r="D8" s="14" t="s">
        <v>39</v>
      </c>
      <c r="E8" s="14" t="s">
        <v>40</v>
      </c>
      <c r="F8" s="14" t="s">
        <v>41</v>
      </c>
      <c r="G8" s="14" t="s">
        <v>42</v>
      </c>
      <c r="H8" s="14" t="s">
        <v>43</v>
      </c>
      <c r="I8" s="14" t="s">
        <v>44</v>
      </c>
      <c r="J8" s="43"/>
      <c r="K8" s="44"/>
      <c r="L8" s="45"/>
      <c r="M8" s="14" t="s">
        <v>45</v>
      </c>
      <c r="N8" s="14" t="s">
        <v>46</v>
      </c>
      <c r="O8" s="14" t="s">
        <v>47</v>
      </c>
      <c r="P8" s="14" t="s">
        <v>48</v>
      </c>
      <c r="Q8" s="43"/>
      <c r="R8" s="44"/>
      <c r="S8" s="45"/>
      <c r="T8" s="30"/>
      <c r="U8" s="31"/>
      <c r="V8" s="32"/>
    </row>
    <row r="9" spans="1:23" x14ac:dyDescent="0.25">
      <c r="B9" s="1">
        <v>1</v>
      </c>
      <c r="C9" s="17" t="s">
        <v>49</v>
      </c>
      <c r="D9" s="1">
        <v>2</v>
      </c>
      <c r="E9" s="1">
        <v>3</v>
      </c>
      <c r="F9" s="1">
        <v>3</v>
      </c>
      <c r="G9" s="1">
        <v>3</v>
      </c>
      <c r="H9" s="1">
        <v>3</v>
      </c>
      <c r="I9" s="1">
        <v>3</v>
      </c>
      <c r="J9" s="4">
        <f t="shared" ref="J9:J25" si="0">SUM(D9:I9)</f>
        <v>17</v>
      </c>
      <c r="K9" s="6">
        <f t="shared" ref="K9:K25" si="1">AVERAGE(D9:I9)</f>
        <v>2.8333333333333335</v>
      </c>
      <c r="L9" s="12" t="s">
        <v>13</v>
      </c>
      <c r="M9" s="1">
        <v>2</v>
      </c>
      <c r="N9" s="1">
        <v>3</v>
      </c>
      <c r="O9" s="1">
        <v>3</v>
      </c>
      <c r="P9" s="1">
        <v>3</v>
      </c>
      <c r="Q9" s="4">
        <f t="shared" ref="Q9:Q25" si="2">SUM(M9:P9)</f>
        <v>11</v>
      </c>
      <c r="R9" s="6">
        <v>2.7</v>
      </c>
      <c r="S9" s="12" t="s">
        <v>13</v>
      </c>
      <c r="T9" s="5">
        <f t="shared" ref="T9:T25" si="3">J9+Q9</f>
        <v>28</v>
      </c>
      <c r="U9" s="7">
        <v>2.8</v>
      </c>
      <c r="V9" s="12" t="s">
        <v>13</v>
      </c>
    </row>
    <row r="10" spans="1:23" x14ac:dyDescent="0.25">
      <c r="B10" s="1">
        <v>2</v>
      </c>
      <c r="C10" s="17" t="s">
        <v>63</v>
      </c>
      <c r="D10" s="1">
        <v>3</v>
      </c>
      <c r="E10" s="1">
        <v>2</v>
      </c>
      <c r="F10" s="1">
        <v>3</v>
      </c>
      <c r="G10" s="1">
        <v>2</v>
      </c>
      <c r="H10" s="1">
        <v>2</v>
      </c>
      <c r="I10" s="1">
        <v>3</v>
      </c>
      <c r="J10" s="4">
        <f t="shared" si="0"/>
        <v>15</v>
      </c>
      <c r="K10" s="6">
        <f t="shared" si="1"/>
        <v>2.5</v>
      </c>
      <c r="L10" s="12" t="s">
        <v>12</v>
      </c>
      <c r="M10" s="1">
        <v>3</v>
      </c>
      <c r="N10" s="1">
        <v>2</v>
      </c>
      <c r="O10" s="1">
        <v>3</v>
      </c>
      <c r="P10" s="1">
        <v>2</v>
      </c>
      <c r="Q10" s="4">
        <f t="shared" si="2"/>
        <v>10</v>
      </c>
      <c r="R10" s="6">
        <v>2.5</v>
      </c>
      <c r="S10" s="12" t="s">
        <v>12</v>
      </c>
      <c r="T10" s="5">
        <f t="shared" si="3"/>
        <v>25</v>
      </c>
      <c r="U10" s="7">
        <v>2.5</v>
      </c>
      <c r="V10" s="12" t="s">
        <v>12</v>
      </c>
    </row>
    <row r="11" spans="1:23" x14ac:dyDescent="0.25">
      <c r="B11" s="1">
        <v>3</v>
      </c>
      <c r="C11" s="17" t="s">
        <v>53</v>
      </c>
      <c r="D11" s="1">
        <v>3</v>
      </c>
      <c r="E11" s="1">
        <v>2</v>
      </c>
      <c r="F11" s="1">
        <v>3</v>
      </c>
      <c r="G11" s="1">
        <v>3</v>
      </c>
      <c r="H11" s="1">
        <v>2</v>
      </c>
      <c r="I11" s="1">
        <v>2</v>
      </c>
      <c r="J11" s="4">
        <f t="shared" si="0"/>
        <v>15</v>
      </c>
      <c r="K11" s="6">
        <f t="shared" si="1"/>
        <v>2.5</v>
      </c>
      <c r="L11" s="12" t="s">
        <v>12</v>
      </c>
      <c r="M11" s="1">
        <v>3</v>
      </c>
      <c r="N11" s="1">
        <v>2</v>
      </c>
      <c r="O11" s="1">
        <v>3</v>
      </c>
      <c r="P11" s="1">
        <v>3</v>
      </c>
      <c r="Q11" s="4">
        <f t="shared" si="2"/>
        <v>11</v>
      </c>
      <c r="R11" s="6">
        <v>2.7</v>
      </c>
      <c r="S11" s="12" t="s">
        <v>13</v>
      </c>
      <c r="T11" s="5">
        <f t="shared" si="3"/>
        <v>26</v>
      </c>
      <c r="U11" s="15" t="s">
        <v>38</v>
      </c>
      <c r="V11" s="12" t="s">
        <v>13</v>
      </c>
    </row>
    <row r="12" spans="1:23" x14ac:dyDescent="0.25">
      <c r="B12" s="1">
        <v>4</v>
      </c>
      <c r="C12" s="17" t="s">
        <v>51</v>
      </c>
      <c r="D12" s="1">
        <v>2</v>
      </c>
      <c r="E12" s="1">
        <v>3</v>
      </c>
      <c r="F12" s="1">
        <v>3</v>
      </c>
      <c r="G12" s="1">
        <v>3</v>
      </c>
      <c r="H12" s="1">
        <v>2</v>
      </c>
      <c r="I12" s="1">
        <v>2</v>
      </c>
      <c r="J12" s="4">
        <f t="shared" si="0"/>
        <v>15</v>
      </c>
      <c r="K12" s="6">
        <f t="shared" si="1"/>
        <v>2.5</v>
      </c>
      <c r="L12" s="12" t="s">
        <v>12</v>
      </c>
      <c r="M12" s="1">
        <v>3</v>
      </c>
      <c r="N12" s="1">
        <v>3</v>
      </c>
      <c r="O12" s="1">
        <v>3</v>
      </c>
      <c r="P12" s="1">
        <v>3</v>
      </c>
      <c r="Q12" s="4">
        <f t="shared" si="2"/>
        <v>12</v>
      </c>
      <c r="R12" s="6">
        <v>3</v>
      </c>
      <c r="S12" s="12" t="s">
        <v>13</v>
      </c>
      <c r="T12" s="5">
        <f t="shared" si="3"/>
        <v>27</v>
      </c>
      <c r="U12" s="7" t="s">
        <v>38</v>
      </c>
      <c r="V12" s="12" t="s">
        <v>13</v>
      </c>
    </row>
    <row r="13" spans="1:23" x14ac:dyDescent="0.25">
      <c r="B13" s="1">
        <v>5</v>
      </c>
      <c r="C13" s="17" t="s">
        <v>50</v>
      </c>
      <c r="D13" s="1">
        <v>3</v>
      </c>
      <c r="E13" s="1">
        <v>2</v>
      </c>
      <c r="F13" s="1">
        <v>3</v>
      </c>
      <c r="G13" s="1">
        <v>3</v>
      </c>
      <c r="H13" s="1">
        <v>3</v>
      </c>
      <c r="I13" s="1">
        <v>2</v>
      </c>
      <c r="J13" s="4">
        <f t="shared" si="0"/>
        <v>16</v>
      </c>
      <c r="K13" s="6">
        <f t="shared" si="1"/>
        <v>2.6666666666666665</v>
      </c>
      <c r="L13" s="12" t="s">
        <v>13</v>
      </c>
      <c r="M13" s="1">
        <v>3</v>
      </c>
      <c r="N13" s="1">
        <v>2</v>
      </c>
      <c r="O13" s="1">
        <v>2</v>
      </c>
      <c r="P13" s="1">
        <v>2</v>
      </c>
      <c r="Q13" s="4">
        <f t="shared" si="2"/>
        <v>9</v>
      </c>
      <c r="R13" s="6">
        <v>2.2000000000000002</v>
      </c>
      <c r="S13" s="12" t="s">
        <v>12</v>
      </c>
      <c r="T13" s="5">
        <f t="shared" si="3"/>
        <v>25</v>
      </c>
      <c r="U13" s="15" t="s">
        <v>58</v>
      </c>
      <c r="V13" s="12" t="s">
        <v>12</v>
      </c>
    </row>
    <row r="14" spans="1:23" x14ac:dyDescent="0.25">
      <c r="B14" s="1">
        <v>6</v>
      </c>
      <c r="C14" s="17" t="s">
        <v>52</v>
      </c>
      <c r="D14" s="1">
        <v>3</v>
      </c>
      <c r="E14" s="1">
        <v>2</v>
      </c>
      <c r="F14" s="1">
        <v>3</v>
      </c>
      <c r="G14" s="1">
        <v>3</v>
      </c>
      <c r="H14" s="1">
        <v>3</v>
      </c>
      <c r="I14" s="1">
        <v>2</v>
      </c>
      <c r="J14" s="4">
        <f t="shared" si="0"/>
        <v>16</v>
      </c>
      <c r="K14" s="6">
        <f t="shared" si="1"/>
        <v>2.6666666666666665</v>
      </c>
      <c r="L14" s="12" t="s">
        <v>13</v>
      </c>
      <c r="M14" s="1">
        <v>3</v>
      </c>
      <c r="N14" s="1">
        <v>2</v>
      </c>
      <c r="O14" s="1">
        <v>3</v>
      </c>
      <c r="P14" s="1">
        <v>2</v>
      </c>
      <c r="Q14" s="4">
        <f t="shared" si="2"/>
        <v>10</v>
      </c>
      <c r="R14" s="6">
        <v>2.5</v>
      </c>
      <c r="S14" s="12" t="s">
        <v>12</v>
      </c>
      <c r="T14" s="5">
        <f t="shared" si="3"/>
        <v>26</v>
      </c>
      <c r="U14" s="7">
        <v>2.6</v>
      </c>
      <c r="V14" s="12" t="s">
        <v>13</v>
      </c>
    </row>
    <row r="15" spans="1:23" x14ac:dyDescent="0.25">
      <c r="B15" s="1">
        <v>7</v>
      </c>
      <c r="C15" s="17" t="s">
        <v>84</v>
      </c>
      <c r="D15" s="1">
        <v>2</v>
      </c>
      <c r="E15" s="1">
        <v>3</v>
      </c>
      <c r="F15" s="1">
        <v>3</v>
      </c>
      <c r="G15" s="1">
        <v>2</v>
      </c>
      <c r="H15" s="1">
        <v>3</v>
      </c>
      <c r="I15" s="1">
        <v>3</v>
      </c>
      <c r="J15" s="4">
        <f t="shared" si="0"/>
        <v>16</v>
      </c>
      <c r="K15" s="6">
        <f t="shared" si="1"/>
        <v>2.6666666666666665</v>
      </c>
      <c r="L15" s="12" t="s">
        <v>13</v>
      </c>
      <c r="M15" s="1">
        <v>2</v>
      </c>
      <c r="N15" s="1">
        <v>3</v>
      </c>
      <c r="O15" s="1">
        <v>2</v>
      </c>
      <c r="P15" s="1">
        <v>3</v>
      </c>
      <c r="Q15" s="4">
        <f t="shared" si="2"/>
        <v>10</v>
      </c>
      <c r="R15" s="6">
        <v>2.5</v>
      </c>
      <c r="S15" s="12" t="s">
        <v>12</v>
      </c>
      <c r="T15" s="5">
        <f t="shared" si="3"/>
        <v>26</v>
      </c>
      <c r="U15" s="7">
        <v>2.6</v>
      </c>
      <c r="V15" s="12" t="s">
        <v>13</v>
      </c>
    </row>
    <row r="16" spans="1:23" x14ac:dyDescent="0.25">
      <c r="B16" s="1">
        <v>8</v>
      </c>
      <c r="C16" s="17" t="s">
        <v>54</v>
      </c>
      <c r="D16" s="1">
        <v>2</v>
      </c>
      <c r="E16" s="1">
        <v>3</v>
      </c>
      <c r="F16" s="1">
        <v>3</v>
      </c>
      <c r="G16" s="1">
        <v>3</v>
      </c>
      <c r="H16" s="1">
        <v>2</v>
      </c>
      <c r="I16" s="1">
        <v>3</v>
      </c>
      <c r="J16" s="4">
        <f t="shared" si="0"/>
        <v>16</v>
      </c>
      <c r="K16" s="6">
        <f t="shared" si="1"/>
        <v>2.6666666666666665</v>
      </c>
      <c r="L16" s="12" t="s">
        <v>13</v>
      </c>
      <c r="M16" s="1">
        <v>2</v>
      </c>
      <c r="N16" s="1">
        <v>3</v>
      </c>
      <c r="O16" s="1">
        <v>3</v>
      </c>
      <c r="P16" s="1">
        <v>3</v>
      </c>
      <c r="Q16" s="4">
        <f t="shared" si="2"/>
        <v>11</v>
      </c>
      <c r="R16" s="6">
        <v>2.7</v>
      </c>
      <c r="S16" s="12" t="s">
        <v>13</v>
      </c>
      <c r="T16" s="5">
        <f t="shared" si="3"/>
        <v>27</v>
      </c>
      <c r="U16" s="7">
        <v>2.7</v>
      </c>
      <c r="V16" s="12" t="s">
        <v>13</v>
      </c>
    </row>
    <row r="17" spans="2:22" x14ac:dyDescent="0.25">
      <c r="B17" s="1">
        <v>9</v>
      </c>
      <c r="C17" s="17" t="s">
        <v>85</v>
      </c>
      <c r="D17" s="1">
        <v>3</v>
      </c>
      <c r="E17" s="1">
        <v>2</v>
      </c>
      <c r="F17" s="1">
        <v>3</v>
      </c>
      <c r="G17" s="1">
        <v>3</v>
      </c>
      <c r="H17" s="1">
        <v>3</v>
      </c>
      <c r="I17" s="1">
        <v>2</v>
      </c>
      <c r="J17" s="4">
        <f t="shared" si="0"/>
        <v>16</v>
      </c>
      <c r="K17" s="6">
        <f t="shared" si="1"/>
        <v>2.6666666666666665</v>
      </c>
      <c r="L17" s="12" t="s">
        <v>13</v>
      </c>
      <c r="M17" s="1">
        <v>3</v>
      </c>
      <c r="N17" s="1">
        <v>3</v>
      </c>
      <c r="O17" s="1">
        <v>3</v>
      </c>
      <c r="P17" s="1">
        <v>3</v>
      </c>
      <c r="Q17" s="4">
        <f t="shared" si="2"/>
        <v>12</v>
      </c>
      <c r="R17" s="6">
        <v>3</v>
      </c>
      <c r="S17" s="12" t="s">
        <v>13</v>
      </c>
      <c r="T17" s="5">
        <f t="shared" si="3"/>
        <v>28</v>
      </c>
      <c r="U17" s="7">
        <v>2.8</v>
      </c>
      <c r="V17" s="12" t="s">
        <v>13</v>
      </c>
    </row>
    <row r="18" spans="2:22" x14ac:dyDescent="0.25">
      <c r="B18" s="1">
        <v>10</v>
      </c>
      <c r="C18" s="17" t="s">
        <v>73</v>
      </c>
      <c r="D18" s="1">
        <v>2</v>
      </c>
      <c r="E18" s="1">
        <v>3</v>
      </c>
      <c r="F18" s="1">
        <v>3</v>
      </c>
      <c r="G18" s="1">
        <v>3</v>
      </c>
      <c r="H18" s="1">
        <v>2</v>
      </c>
      <c r="I18" s="1">
        <v>3</v>
      </c>
      <c r="J18" s="4">
        <f t="shared" si="0"/>
        <v>16</v>
      </c>
      <c r="K18" s="6">
        <f t="shared" si="1"/>
        <v>2.6666666666666665</v>
      </c>
      <c r="L18" s="12" t="s">
        <v>13</v>
      </c>
      <c r="M18" s="1">
        <v>2</v>
      </c>
      <c r="N18" s="1">
        <v>3</v>
      </c>
      <c r="O18" s="1">
        <v>3</v>
      </c>
      <c r="P18" s="1">
        <v>3</v>
      </c>
      <c r="Q18" s="4">
        <f t="shared" si="2"/>
        <v>11</v>
      </c>
      <c r="R18" s="6">
        <v>2.7</v>
      </c>
      <c r="S18" s="12" t="s">
        <v>13</v>
      </c>
      <c r="T18" s="5">
        <f t="shared" si="3"/>
        <v>27</v>
      </c>
      <c r="U18" s="7">
        <v>2.7</v>
      </c>
      <c r="V18" s="12" t="s">
        <v>13</v>
      </c>
    </row>
    <row r="19" spans="2:22" x14ac:dyDescent="0.25">
      <c r="B19" s="1">
        <v>11</v>
      </c>
      <c r="C19" s="17" t="s">
        <v>66</v>
      </c>
      <c r="D19" s="1">
        <v>3</v>
      </c>
      <c r="E19" s="1">
        <v>3</v>
      </c>
      <c r="F19" s="1">
        <v>3</v>
      </c>
      <c r="G19" s="1">
        <v>2</v>
      </c>
      <c r="H19" s="1">
        <v>2</v>
      </c>
      <c r="I19" s="1">
        <v>2</v>
      </c>
      <c r="J19" s="4">
        <f t="shared" si="0"/>
        <v>15</v>
      </c>
      <c r="K19" s="6">
        <f t="shared" si="1"/>
        <v>2.5</v>
      </c>
      <c r="L19" s="12" t="s">
        <v>12</v>
      </c>
      <c r="M19" s="1">
        <v>3</v>
      </c>
      <c r="N19" s="1">
        <v>3</v>
      </c>
      <c r="O19" s="1">
        <v>3</v>
      </c>
      <c r="P19" s="1">
        <v>3</v>
      </c>
      <c r="Q19" s="4">
        <f t="shared" si="2"/>
        <v>12</v>
      </c>
      <c r="R19" s="6">
        <v>3</v>
      </c>
      <c r="S19" s="12" t="s">
        <v>13</v>
      </c>
      <c r="T19" s="5">
        <f t="shared" si="3"/>
        <v>27</v>
      </c>
      <c r="U19" s="7">
        <v>2.7</v>
      </c>
      <c r="V19" s="12" t="s">
        <v>13</v>
      </c>
    </row>
    <row r="20" spans="2:22" x14ac:dyDescent="0.25">
      <c r="B20" s="1">
        <v>12</v>
      </c>
      <c r="C20" s="17" t="s">
        <v>69</v>
      </c>
      <c r="D20" s="1">
        <v>2</v>
      </c>
      <c r="E20" s="1">
        <v>3</v>
      </c>
      <c r="F20" s="1">
        <v>3</v>
      </c>
      <c r="G20" s="1">
        <v>3</v>
      </c>
      <c r="H20" s="1">
        <v>2</v>
      </c>
      <c r="I20" s="1">
        <v>3</v>
      </c>
      <c r="J20" s="4">
        <f t="shared" si="0"/>
        <v>16</v>
      </c>
      <c r="K20" s="6">
        <f t="shared" si="1"/>
        <v>2.6666666666666665</v>
      </c>
      <c r="L20" s="12" t="s">
        <v>13</v>
      </c>
      <c r="M20" s="1">
        <v>2</v>
      </c>
      <c r="N20" s="1">
        <v>3</v>
      </c>
      <c r="O20" s="1">
        <v>2</v>
      </c>
      <c r="P20" s="1">
        <v>3</v>
      </c>
      <c r="Q20" s="4">
        <f t="shared" si="2"/>
        <v>10</v>
      </c>
      <c r="R20" s="6">
        <v>2.5</v>
      </c>
      <c r="S20" s="12" t="s">
        <v>12</v>
      </c>
      <c r="T20" s="5">
        <f t="shared" si="3"/>
        <v>26</v>
      </c>
      <c r="U20" s="7">
        <v>2.6</v>
      </c>
      <c r="V20" s="12" t="s">
        <v>13</v>
      </c>
    </row>
    <row r="21" spans="2:22" x14ac:dyDescent="0.25">
      <c r="B21" s="1">
        <v>13</v>
      </c>
      <c r="C21" s="17" t="s">
        <v>86</v>
      </c>
      <c r="D21" s="1">
        <v>2</v>
      </c>
      <c r="E21" s="1">
        <v>2</v>
      </c>
      <c r="F21" s="1">
        <v>3</v>
      </c>
      <c r="G21" s="1">
        <v>3</v>
      </c>
      <c r="H21" s="1">
        <v>2</v>
      </c>
      <c r="I21" s="1">
        <v>2</v>
      </c>
      <c r="J21" s="4">
        <f t="shared" si="0"/>
        <v>14</v>
      </c>
      <c r="K21" s="6">
        <f t="shared" si="1"/>
        <v>2.3333333333333335</v>
      </c>
      <c r="L21" s="12" t="s">
        <v>12</v>
      </c>
      <c r="M21" s="1">
        <v>2</v>
      </c>
      <c r="N21" s="1">
        <v>2</v>
      </c>
      <c r="O21" s="1">
        <v>2</v>
      </c>
      <c r="P21" s="1">
        <v>3</v>
      </c>
      <c r="Q21" s="4">
        <f t="shared" si="2"/>
        <v>9</v>
      </c>
      <c r="R21" s="6">
        <v>2.2000000000000002</v>
      </c>
      <c r="S21" s="12" t="s">
        <v>12</v>
      </c>
      <c r="T21" s="5">
        <f t="shared" si="3"/>
        <v>23</v>
      </c>
      <c r="U21" s="7">
        <v>2.2999999999999998</v>
      </c>
      <c r="V21" s="12" t="s">
        <v>12</v>
      </c>
    </row>
    <row r="22" spans="2:22" x14ac:dyDescent="0.25">
      <c r="B22" s="1">
        <v>14</v>
      </c>
      <c r="C22" s="17" t="s">
        <v>64</v>
      </c>
      <c r="D22" s="1">
        <v>2</v>
      </c>
      <c r="E22" s="1">
        <v>2</v>
      </c>
      <c r="F22" s="1">
        <v>3</v>
      </c>
      <c r="G22" s="1">
        <v>3</v>
      </c>
      <c r="H22" s="1">
        <v>3</v>
      </c>
      <c r="I22" s="1">
        <v>3</v>
      </c>
      <c r="J22" s="4">
        <f t="shared" si="0"/>
        <v>16</v>
      </c>
      <c r="K22" s="6">
        <f t="shared" si="1"/>
        <v>2.6666666666666665</v>
      </c>
      <c r="L22" s="12" t="s">
        <v>13</v>
      </c>
      <c r="M22" s="1">
        <v>2</v>
      </c>
      <c r="N22" s="1">
        <v>2</v>
      </c>
      <c r="O22" s="1">
        <v>2</v>
      </c>
      <c r="P22" s="1">
        <v>2</v>
      </c>
      <c r="Q22" s="4">
        <f t="shared" si="2"/>
        <v>8</v>
      </c>
      <c r="R22" s="6">
        <v>2</v>
      </c>
      <c r="S22" s="12" t="s">
        <v>12</v>
      </c>
      <c r="T22" s="5">
        <f t="shared" si="3"/>
        <v>24</v>
      </c>
      <c r="U22" s="15" t="s">
        <v>59</v>
      </c>
      <c r="V22" s="12" t="s">
        <v>12</v>
      </c>
    </row>
    <row r="23" spans="2:22" x14ac:dyDescent="0.25">
      <c r="B23" s="1">
        <v>15</v>
      </c>
      <c r="C23" s="17" t="s">
        <v>68</v>
      </c>
      <c r="D23" s="1">
        <v>3</v>
      </c>
      <c r="E23" s="1">
        <v>3</v>
      </c>
      <c r="F23" s="1">
        <v>3</v>
      </c>
      <c r="G23" s="1">
        <v>3</v>
      </c>
      <c r="H23" s="1">
        <v>3</v>
      </c>
      <c r="I23" s="1">
        <v>3</v>
      </c>
      <c r="J23" s="4">
        <f t="shared" si="0"/>
        <v>18</v>
      </c>
      <c r="K23" s="6">
        <f t="shared" si="1"/>
        <v>3</v>
      </c>
      <c r="L23" s="12" t="s">
        <v>13</v>
      </c>
      <c r="M23" s="1">
        <v>3</v>
      </c>
      <c r="N23" s="1">
        <v>3</v>
      </c>
      <c r="O23" s="1">
        <v>3</v>
      </c>
      <c r="P23" s="1">
        <v>3</v>
      </c>
      <c r="Q23" s="4">
        <f t="shared" si="2"/>
        <v>12</v>
      </c>
      <c r="R23" s="6">
        <v>3</v>
      </c>
      <c r="S23" s="12" t="s">
        <v>13</v>
      </c>
      <c r="T23" s="5">
        <f t="shared" si="3"/>
        <v>30</v>
      </c>
      <c r="U23" s="7">
        <v>3</v>
      </c>
      <c r="V23" s="12" t="s">
        <v>13</v>
      </c>
    </row>
    <row r="24" spans="2:22" x14ac:dyDescent="0.25">
      <c r="B24" s="1">
        <v>16</v>
      </c>
      <c r="C24" s="17" t="s">
        <v>60</v>
      </c>
      <c r="D24" s="1">
        <v>3</v>
      </c>
      <c r="E24" s="1">
        <v>3</v>
      </c>
      <c r="F24" s="1">
        <v>3</v>
      </c>
      <c r="G24" s="1">
        <v>3</v>
      </c>
      <c r="H24" s="1">
        <v>3</v>
      </c>
      <c r="I24" s="1">
        <v>3</v>
      </c>
      <c r="J24" s="4">
        <f t="shared" si="0"/>
        <v>18</v>
      </c>
      <c r="K24" s="6">
        <f t="shared" si="1"/>
        <v>3</v>
      </c>
      <c r="L24" s="12" t="s">
        <v>13</v>
      </c>
      <c r="M24" s="1">
        <v>3</v>
      </c>
      <c r="N24" s="1">
        <v>3</v>
      </c>
      <c r="O24" s="1">
        <v>3</v>
      </c>
      <c r="P24" s="1">
        <v>3</v>
      </c>
      <c r="Q24" s="4">
        <f t="shared" si="2"/>
        <v>12</v>
      </c>
      <c r="R24" s="6">
        <v>3</v>
      </c>
      <c r="S24" s="12" t="s">
        <v>13</v>
      </c>
      <c r="T24" s="5">
        <f t="shared" si="3"/>
        <v>30</v>
      </c>
      <c r="U24" s="7">
        <v>3</v>
      </c>
      <c r="V24" s="12" t="s">
        <v>13</v>
      </c>
    </row>
    <row r="25" spans="2:22" x14ac:dyDescent="0.25">
      <c r="B25" s="1">
        <v>17</v>
      </c>
      <c r="C25" s="17" t="s">
        <v>87</v>
      </c>
      <c r="D25" s="1">
        <v>2</v>
      </c>
      <c r="E25" s="1">
        <v>3</v>
      </c>
      <c r="F25" s="1">
        <v>3</v>
      </c>
      <c r="G25" s="1">
        <v>3</v>
      </c>
      <c r="H25" s="1">
        <v>2</v>
      </c>
      <c r="I25" s="1">
        <v>2</v>
      </c>
      <c r="J25" s="4">
        <f t="shared" si="0"/>
        <v>15</v>
      </c>
      <c r="K25" s="6">
        <f t="shared" si="1"/>
        <v>2.5</v>
      </c>
      <c r="L25" s="12" t="s">
        <v>12</v>
      </c>
      <c r="M25" s="1">
        <v>2</v>
      </c>
      <c r="N25" s="1">
        <v>3</v>
      </c>
      <c r="O25" s="1">
        <v>2</v>
      </c>
      <c r="P25" s="1">
        <v>3</v>
      </c>
      <c r="Q25" s="4">
        <f t="shared" si="2"/>
        <v>10</v>
      </c>
      <c r="R25" s="6">
        <v>2.5</v>
      </c>
      <c r="S25" s="12" t="s">
        <v>12</v>
      </c>
      <c r="T25" s="5">
        <f t="shared" si="3"/>
        <v>25</v>
      </c>
      <c r="U25" s="7">
        <v>2.5</v>
      </c>
      <c r="V25" s="12" t="s">
        <v>12</v>
      </c>
    </row>
    <row r="26" spans="2:22" x14ac:dyDescent="0.25">
      <c r="B26" s="20"/>
      <c r="C26" s="20"/>
      <c r="D26" s="22"/>
      <c r="E26" s="23"/>
      <c r="F26" s="23"/>
      <c r="G26" s="23"/>
      <c r="H26" s="23"/>
      <c r="I26" s="23"/>
      <c r="J26" s="36"/>
      <c r="K26" s="1" t="s">
        <v>9</v>
      </c>
      <c r="L26" s="10" t="s">
        <v>6</v>
      </c>
      <c r="M26" s="23"/>
      <c r="N26" s="23"/>
      <c r="O26" s="23"/>
      <c r="P26" s="23"/>
      <c r="Q26" s="13"/>
      <c r="R26" s="1" t="s">
        <v>9</v>
      </c>
      <c r="S26" s="10" t="s">
        <v>6</v>
      </c>
      <c r="T26" s="2"/>
      <c r="U26" s="2"/>
      <c r="V26" s="2"/>
    </row>
    <row r="27" spans="2:22" x14ac:dyDescent="0.25">
      <c r="B27" s="21"/>
      <c r="C27" s="21"/>
      <c r="D27" s="22" t="s">
        <v>14</v>
      </c>
      <c r="E27" s="23"/>
      <c r="F27" s="23"/>
      <c r="G27" s="23"/>
      <c r="H27" s="23"/>
      <c r="I27" s="23"/>
      <c r="J27" s="36"/>
      <c r="K27" s="9">
        <v>17</v>
      </c>
      <c r="L27" s="9">
        <v>100</v>
      </c>
      <c r="M27" s="23"/>
      <c r="N27" s="23"/>
      <c r="O27" s="23"/>
      <c r="P27" s="23"/>
      <c r="Q27" s="13"/>
      <c r="R27" s="9">
        <v>17</v>
      </c>
      <c r="S27" s="9">
        <v>100</v>
      </c>
      <c r="T27" s="2"/>
      <c r="U27" s="2"/>
      <c r="V27" s="2"/>
    </row>
    <row r="28" spans="2:22" x14ac:dyDescent="0.25">
      <c r="B28" s="21"/>
      <c r="C28" s="21"/>
      <c r="D28" s="22" t="s">
        <v>15</v>
      </c>
      <c r="E28" s="23"/>
      <c r="F28" s="23"/>
      <c r="G28" s="23"/>
      <c r="H28" s="23"/>
      <c r="I28" s="23"/>
      <c r="J28" s="36"/>
      <c r="K28" s="11">
        <v>0</v>
      </c>
      <c r="L28" s="3">
        <f>(K28/K27)*100</f>
        <v>0</v>
      </c>
      <c r="M28" s="23"/>
      <c r="N28" s="23"/>
      <c r="O28" s="23"/>
      <c r="P28" s="23"/>
      <c r="Q28" s="13"/>
      <c r="R28" s="11">
        <v>0</v>
      </c>
      <c r="S28" s="3">
        <f>(R28/R27)*100</f>
        <v>0</v>
      </c>
      <c r="T28" s="2"/>
      <c r="U28" s="2"/>
      <c r="V28" s="2"/>
    </row>
    <row r="29" spans="2:22" x14ac:dyDescent="0.25">
      <c r="B29" s="21"/>
      <c r="C29" s="21"/>
      <c r="D29" s="22" t="s">
        <v>16</v>
      </c>
      <c r="E29" s="23"/>
      <c r="F29" s="23"/>
      <c r="G29" s="23"/>
      <c r="H29" s="23"/>
      <c r="I29" s="23"/>
      <c r="J29" s="36"/>
      <c r="K29" s="11">
        <v>6</v>
      </c>
      <c r="L29" s="3">
        <f>(K29/K27)*100</f>
        <v>35.294117647058826</v>
      </c>
      <c r="M29" s="23"/>
      <c r="N29" s="23"/>
      <c r="O29" s="23"/>
      <c r="P29" s="23"/>
      <c r="Q29" s="13"/>
      <c r="R29" s="11">
        <v>8</v>
      </c>
      <c r="S29" s="3">
        <f>(R29/R27)*100</f>
        <v>47.058823529411761</v>
      </c>
      <c r="T29" s="2"/>
      <c r="U29" s="2"/>
      <c r="V29" s="2"/>
    </row>
    <row r="30" spans="2:22" x14ac:dyDescent="0.25">
      <c r="B30" s="21"/>
      <c r="C30" s="21"/>
      <c r="D30" s="22" t="s">
        <v>17</v>
      </c>
      <c r="E30" s="23"/>
      <c r="F30" s="23"/>
      <c r="G30" s="23"/>
      <c r="H30" s="23"/>
      <c r="I30" s="23"/>
      <c r="J30" s="36"/>
      <c r="K30" s="11">
        <v>11</v>
      </c>
      <c r="L30" s="3">
        <f>(K30/K27)*100</f>
        <v>64.705882352941174</v>
      </c>
      <c r="M30" s="23"/>
      <c r="N30" s="23"/>
      <c r="O30" s="23"/>
      <c r="P30" s="23"/>
      <c r="Q30" s="13"/>
      <c r="R30" s="11">
        <v>9</v>
      </c>
      <c r="S30" s="3">
        <f>(R30/R27)*100</f>
        <v>52.941176470588239</v>
      </c>
      <c r="T30" s="2"/>
      <c r="U30" s="2"/>
      <c r="V30" s="2"/>
    </row>
    <row r="31" spans="2:22" x14ac:dyDescent="0.25">
      <c r="B31" s="21"/>
      <c r="C31" s="21"/>
      <c r="D31" s="2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36"/>
      <c r="U31" s="1" t="s">
        <v>9</v>
      </c>
      <c r="V31" s="10" t="s">
        <v>6</v>
      </c>
    </row>
    <row r="32" spans="2:22" x14ac:dyDescent="0.25">
      <c r="B32" s="21"/>
      <c r="C32" s="21"/>
      <c r="D32" s="37" t="s">
        <v>18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U32" s="9">
        <v>17</v>
      </c>
      <c r="V32" s="9">
        <v>100</v>
      </c>
    </row>
    <row r="33" spans="2:22" x14ac:dyDescent="0.25">
      <c r="B33" s="21"/>
      <c r="C33" s="21"/>
      <c r="D33" s="40" t="s">
        <v>21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11">
        <v>0</v>
      </c>
      <c r="V33" s="3">
        <f>(U33/U32)*100</f>
        <v>0</v>
      </c>
    </row>
    <row r="34" spans="2:22" x14ac:dyDescent="0.25">
      <c r="B34" s="21"/>
      <c r="C34" s="21"/>
      <c r="D34" s="40" t="s">
        <v>19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11">
        <v>5</v>
      </c>
      <c r="V34" s="3">
        <f>(U34/U32)*100</f>
        <v>29.411764705882355</v>
      </c>
    </row>
    <row r="35" spans="2:22" x14ac:dyDescent="0.25">
      <c r="B35" s="35"/>
      <c r="C35" s="35"/>
      <c r="D35" s="40" t="s">
        <v>20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11">
        <v>12</v>
      </c>
      <c r="V35" s="3">
        <f>(U35/U32)*100</f>
        <v>70.588235294117652</v>
      </c>
    </row>
    <row r="36" spans="2:22" x14ac:dyDescent="0.25">
      <c r="U36" s="16"/>
    </row>
    <row r="92" spans="10:10" x14ac:dyDescent="0.25">
      <c r="J92" s="8" t="s">
        <v>11</v>
      </c>
    </row>
    <row r="93" spans="10:10" x14ac:dyDescent="0.25">
      <c r="J93" s="8" t="s">
        <v>12</v>
      </c>
    </row>
    <row r="94" spans="10:10" x14ac:dyDescent="0.25">
      <c r="J94" s="8" t="s">
        <v>13</v>
      </c>
    </row>
  </sheetData>
  <mergeCells count="34">
    <mergeCell ref="S7:S8"/>
    <mergeCell ref="L7:L8"/>
    <mergeCell ref="M7:P7"/>
    <mergeCell ref="Q7:Q8"/>
    <mergeCell ref="R7:R8"/>
    <mergeCell ref="M30:P30"/>
    <mergeCell ref="D31:T31"/>
    <mergeCell ref="A2:W2"/>
    <mergeCell ref="A3:W3"/>
    <mergeCell ref="A4:W4"/>
    <mergeCell ref="B6:V6"/>
    <mergeCell ref="B7:B8"/>
    <mergeCell ref="C7:C8"/>
    <mergeCell ref="D7:I7"/>
    <mergeCell ref="T7:T8"/>
    <mergeCell ref="U7:U8"/>
    <mergeCell ref="V7:V8"/>
    <mergeCell ref="J7:J8"/>
    <mergeCell ref="K7:K8"/>
    <mergeCell ref="D35:T35"/>
    <mergeCell ref="B26:B35"/>
    <mergeCell ref="C26:C35"/>
    <mergeCell ref="D32:T32"/>
    <mergeCell ref="D26:J26"/>
    <mergeCell ref="D27:J27"/>
    <mergeCell ref="D28:J28"/>
    <mergeCell ref="D29:J29"/>
    <mergeCell ref="D30:J30"/>
    <mergeCell ref="M26:P26"/>
    <mergeCell ref="M27:P27"/>
    <mergeCell ref="M28:P28"/>
    <mergeCell ref="M29:P29"/>
    <mergeCell ref="D33:T33"/>
    <mergeCell ref="D34:T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4-5 старт</vt:lpstr>
      <vt:lpstr>5-6 промежуток</vt:lpstr>
      <vt:lpstr>5-6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2024-10-07T11:15:44Z</dcterms:modified>
</cp:coreProperties>
</file>