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20"/>
  </bookViews>
  <sheets>
    <sheet name="3-4 старт" sheetId="4" r:id="rId1"/>
  </sheets>
  <definedNames>
    <definedName name="_xlnm._FilterDatabase" localSheetId="0" hidden="1">'3-4 старт'!$AJ$1:$AJ$47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4" l="1"/>
  <c r="I28" i="4" s="1"/>
  <c r="H27" i="4"/>
  <c r="I27" i="4" s="1"/>
  <c r="H9" i="4" l="1"/>
  <c r="I9" i="4" s="1"/>
  <c r="P9" i="4"/>
  <c r="Q9" i="4" s="1"/>
  <c r="R9" i="4" s="1"/>
  <c r="V9" i="4"/>
  <c r="W9" i="4" s="1"/>
  <c r="AE9" i="4"/>
  <c r="AF9" i="4" s="1"/>
  <c r="AG9" i="4" s="1"/>
  <c r="H10" i="4"/>
  <c r="I10" i="4" s="1"/>
  <c r="P10" i="4"/>
  <c r="Q10" i="4" s="1"/>
  <c r="R10" i="4" s="1"/>
  <c r="V10" i="4"/>
  <c r="W10" i="4" s="1"/>
  <c r="AE10" i="4"/>
  <c r="AF10" i="4" s="1"/>
  <c r="AG10" i="4" s="1"/>
  <c r="H11" i="4"/>
  <c r="I11" i="4" s="1"/>
  <c r="P11" i="4"/>
  <c r="Q11" i="4" s="1"/>
  <c r="R11" i="4" s="1"/>
  <c r="V11" i="4"/>
  <c r="W11" i="4" s="1"/>
  <c r="AE11" i="4"/>
  <c r="AF11" i="4" s="1"/>
  <c r="AG11" i="4" s="1"/>
  <c r="H12" i="4"/>
  <c r="I12" i="4" s="1"/>
  <c r="P12" i="4"/>
  <c r="V12" i="4"/>
  <c r="W12" i="4" s="1"/>
  <c r="AE12" i="4"/>
  <c r="AF12" i="4" s="1"/>
  <c r="AG12" i="4" s="1"/>
  <c r="H13" i="4"/>
  <c r="I13" i="4" s="1"/>
  <c r="P13" i="4"/>
  <c r="Q13" i="4" s="1"/>
  <c r="R13" i="4" s="1"/>
  <c r="V13" i="4"/>
  <c r="W13" i="4" s="1"/>
  <c r="AE13" i="4"/>
  <c r="AF13" i="4" s="1"/>
  <c r="AG13" i="4" s="1"/>
  <c r="H14" i="4"/>
  <c r="I14" i="4" s="1"/>
  <c r="P14" i="4"/>
  <c r="V14" i="4"/>
  <c r="W14" i="4" s="1"/>
  <c r="AE14" i="4"/>
  <c r="AF14" i="4" s="1"/>
  <c r="AG14" i="4" s="1"/>
  <c r="H15" i="4"/>
  <c r="I15" i="4" s="1"/>
  <c r="P15" i="4"/>
  <c r="Q15" i="4" s="1"/>
  <c r="R15" i="4" s="1"/>
  <c r="V15" i="4"/>
  <c r="W15" i="4" s="1"/>
  <c r="AE15" i="4"/>
  <c r="AF15" i="4" s="1"/>
  <c r="AG15" i="4" s="1"/>
  <c r="H16" i="4"/>
  <c r="I16" i="4" s="1"/>
  <c r="P16" i="4"/>
  <c r="Q16" i="4" s="1"/>
  <c r="R16" i="4" s="1"/>
  <c r="V16" i="4"/>
  <c r="W16" i="4" s="1"/>
  <c r="AE16" i="4"/>
  <c r="AF16" i="4" s="1"/>
  <c r="AG16" i="4" s="1"/>
  <c r="H17" i="4"/>
  <c r="I17" i="4" s="1"/>
  <c r="P17" i="4"/>
  <c r="Q17" i="4" s="1"/>
  <c r="R17" i="4" s="1"/>
  <c r="V17" i="4"/>
  <c r="W17" i="4" s="1"/>
  <c r="AE17" i="4"/>
  <c r="AF17" i="4" s="1"/>
  <c r="AG17" i="4" s="1"/>
  <c r="H18" i="4"/>
  <c r="I18" i="4" s="1"/>
  <c r="P18" i="4"/>
  <c r="Q18" i="4" s="1"/>
  <c r="R18" i="4" s="1"/>
  <c r="V18" i="4"/>
  <c r="W18" i="4" s="1"/>
  <c r="AE18" i="4"/>
  <c r="AF18" i="4" s="1"/>
  <c r="AG18" i="4" s="1"/>
  <c r="H19" i="4"/>
  <c r="I19" i="4" s="1"/>
  <c r="P19" i="4"/>
  <c r="Q19" i="4" s="1"/>
  <c r="R19" i="4" s="1"/>
  <c r="V19" i="4"/>
  <c r="W19" i="4" s="1"/>
  <c r="AE19" i="4"/>
  <c r="AF19" i="4" s="1"/>
  <c r="AG19" i="4" s="1"/>
  <c r="H20" i="4"/>
  <c r="I20" i="4" s="1"/>
  <c r="P20" i="4"/>
  <c r="Q20" i="4" s="1"/>
  <c r="R20" i="4" s="1"/>
  <c r="V20" i="4"/>
  <c r="W20" i="4" s="1"/>
  <c r="AE20" i="4"/>
  <c r="AF20" i="4" s="1"/>
  <c r="AG20" i="4" s="1"/>
  <c r="H21" i="4"/>
  <c r="I21" i="4" s="1"/>
  <c r="P21" i="4"/>
  <c r="Q21" i="4" s="1"/>
  <c r="R21" i="4" s="1"/>
  <c r="V21" i="4"/>
  <c r="W21" i="4" s="1"/>
  <c r="AE21" i="4"/>
  <c r="AF21" i="4" s="1"/>
  <c r="AG21" i="4" s="1"/>
  <c r="H22" i="4"/>
  <c r="I22" i="4" s="1"/>
  <c r="P22" i="4"/>
  <c r="V22" i="4"/>
  <c r="W22" i="4" s="1"/>
  <c r="AE22" i="4"/>
  <c r="AF22" i="4" s="1"/>
  <c r="AG22" i="4" s="1"/>
  <c r="H23" i="4"/>
  <c r="I23" i="4" s="1"/>
  <c r="P23" i="4"/>
  <c r="Q23" i="4" s="1"/>
  <c r="R23" i="4" s="1"/>
  <c r="V23" i="4"/>
  <c r="W23" i="4" s="1"/>
  <c r="AE23" i="4"/>
  <c r="AF23" i="4" s="1"/>
  <c r="AG23" i="4" s="1"/>
  <c r="H24" i="4"/>
  <c r="I24" i="4" s="1"/>
  <c r="P24" i="4"/>
  <c r="Q24" i="4" s="1"/>
  <c r="R24" i="4" s="1"/>
  <c r="V24" i="4"/>
  <c r="W24" i="4" s="1"/>
  <c r="AE24" i="4"/>
  <c r="AF24" i="4" s="1"/>
  <c r="AG24" i="4" s="1"/>
  <c r="H25" i="4"/>
  <c r="I25" i="4" s="1"/>
  <c r="P25" i="4"/>
  <c r="Q25" i="4" s="1"/>
  <c r="R25" i="4" s="1"/>
  <c r="V25" i="4"/>
  <c r="W25" i="4" s="1"/>
  <c r="AE25" i="4"/>
  <c r="AF25" i="4" s="1"/>
  <c r="AG25" i="4" s="1"/>
  <c r="H26" i="4"/>
  <c r="I26" i="4" s="1"/>
  <c r="P26" i="4"/>
  <c r="Q26" i="4" s="1"/>
  <c r="R26" i="4" s="1"/>
  <c r="V26" i="4"/>
  <c r="W26" i="4" s="1"/>
  <c r="AE26" i="4"/>
  <c r="AF26" i="4" s="1"/>
  <c r="AG26" i="4" s="1"/>
  <c r="P27" i="4"/>
  <c r="Q27" i="4" s="1"/>
  <c r="R27" i="4" s="1"/>
  <c r="V27" i="4"/>
  <c r="W27" i="4" s="1"/>
  <c r="AE27" i="4"/>
  <c r="AF27" i="4" s="1"/>
  <c r="AG27" i="4" s="1"/>
  <c r="P28" i="4"/>
  <c r="Q28" i="4" s="1"/>
  <c r="R28" i="4" s="1"/>
  <c r="V28" i="4"/>
  <c r="W28" i="4" s="1"/>
  <c r="AE28" i="4"/>
  <c r="AF28" i="4" s="1"/>
  <c r="AG28" i="4" s="1"/>
  <c r="H29" i="4"/>
  <c r="I29" i="4" s="1"/>
  <c r="P29" i="4"/>
  <c r="Q29" i="4" s="1"/>
  <c r="R29" i="4" s="1"/>
  <c r="V29" i="4"/>
  <c r="W29" i="4" s="1"/>
  <c r="AE29" i="4"/>
  <c r="AF29" i="4" s="1"/>
  <c r="AG29" i="4" s="1"/>
  <c r="H30" i="4"/>
  <c r="I30" i="4" s="1"/>
  <c r="P30" i="4"/>
  <c r="V30" i="4"/>
  <c r="W30" i="4" s="1"/>
  <c r="AE30" i="4"/>
  <c r="AF30" i="4" s="1"/>
  <c r="AG30" i="4" s="1"/>
  <c r="H31" i="4"/>
  <c r="I31" i="4" s="1"/>
  <c r="P31" i="4"/>
  <c r="Q31" i="4" s="1"/>
  <c r="R31" i="4" s="1"/>
  <c r="V31" i="4"/>
  <c r="W31" i="4" s="1"/>
  <c r="AE31" i="4"/>
  <c r="AF31" i="4" s="1"/>
  <c r="AG31" i="4" s="1"/>
  <c r="H32" i="4"/>
  <c r="I32" i="4" s="1"/>
  <c r="P32" i="4"/>
  <c r="Q32" i="4" s="1"/>
  <c r="R32" i="4" s="1"/>
  <c r="V32" i="4"/>
  <c r="W32" i="4" s="1"/>
  <c r="AE32" i="4"/>
  <c r="AF32" i="4" s="1"/>
  <c r="AG32" i="4" s="1"/>
  <c r="H33" i="4"/>
  <c r="I33" i="4" s="1"/>
  <c r="P33" i="4"/>
  <c r="Q33" i="4" s="1"/>
  <c r="R33" i="4" s="1"/>
  <c r="V33" i="4"/>
  <c r="W33" i="4" s="1"/>
  <c r="AE33" i="4"/>
  <c r="AF33" i="4" s="1"/>
  <c r="AG33" i="4" s="1"/>
  <c r="H34" i="4"/>
  <c r="I34" i="4" s="1"/>
  <c r="P34" i="4"/>
  <c r="Q34" i="4" s="1"/>
  <c r="R34" i="4" s="1"/>
  <c r="V34" i="4"/>
  <c r="W34" i="4" s="1"/>
  <c r="AE34" i="4"/>
  <c r="AF34" i="4" s="1"/>
  <c r="AG34" i="4" s="1"/>
  <c r="AH12" i="4" l="1"/>
  <c r="AI12" i="4" s="1"/>
  <c r="AJ12" i="4" s="1"/>
  <c r="Q12" i="4"/>
  <c r="R12" i="4" s="1"/>
  <c r="AH30" i="4"/>
  <c r="AI30" i="4" s="1"/>
  <c r="AJ30" i="4" s="1"/>
  <c r="AH29" i="4"/>
  <c r="AI29" i="4" s="1"/>
  <c r="AJ29" i="4" s="1"/>
  <c r="AH28" i="4"/>
  <c r="AI28" i="4" s="1"/>
  <c r="AJ28" i="4" s="1"/>
  <c r="AH27" i="4"/>
  <c r="AI27" i="4" s="1"/>
  <c r="AJ27" i="4" s="1"/>
  <c r="AH22" i="4"/>
  <c r="AI22" i="4" s="1"/>
  <c r="AJ22" i="4" s="1"/>
  <c r="AH21" i="4"/>
  <c r="AI21" i="4" s="1"/>
  <c r="AJ21" i="4" s="1"/>
  <c r="AH20" i="4"/>
  <c r="AI20" i="4" s="1"/>
  <c r="AJ20" i="4" s="1"/>
  <c r="AH19" i="4"/>
  <c r="AI19" i="4" s="1"/>
  <c r="AJ19" i="4" s="1"/>
  <c r="AH14" i="4"/>
  <c r="AI14" i="4" s="1"/>
  <c r="AJ14" i="4" s="1"/>
  <c r="AH13" i="4"/>
  <c r="AI13" i="4" s="1"/>
  <c r="AJ13" i="4" s="1"/>
  <c r="AH11" i="4"/>
  <c r="AI11" i="4" s="1"/>
  <c r="AJ11" i="4" s="1"/>
  <c r="J37" i="4"/>
  <c r="J38" i="4"/>
  <c r="AF39" i="4"/>
  <c r="W39" i="4"/>
  <c r="X39" i="4" s="1"/>
  <c r="Q22" i="4"/>
  <c r="R22" i="4" s="1"/>
  <c r="AH33" i="4"/>
  <c r="AI33" i="4" s="1"/>
  <c r="AJ33" i="4" s="1"/>
  <c r="AH25" i="4"/>
  <c r="AI25" i="4" s="1"/>
  <c r="AJ25" i="4" s="1"/>
  <c r="AH17" i="4"/>
  <c r="AI17" i="4" s="1"/>
  <c r="AJ17" i="4" s="1"/>
  <c r="AH9" i="4"/>
  <c r="AI9" i="4" s="1"/>
  <c r="AJ9" i="4" s="1"/>
  <c r="I39" i="4"/>
  <c r="J39" i="4" s="1"/>
  <c r="AF38" i="4"/>
  <c r="AF37" i="4"/>
  <c r="AH34" i="4"/>
  <c r="AI34" i="4" s="1"/>
  <c r="AJ34" i="4" s="1"/>
  <c r="AH32" i="4"/>
  <c r="AI32" i="4" s="1"/>
  <c r="AJ32" i="4" s="1"/>
  <c r="AH31" i="4"/>
  <c r="AI31" i="4" s="1"/>
  <c r="AH26" i="4"/>
  <c r="AI26" i="4" s="1"/>
  <c r="AJ26" i="4" s="1"/>
  <c r="AH24" i="4"/>
  <c r="AI24" i="4" s="1"/>
  <c r="AJ24" i="4" s="1"/>
  <c r="AH23" i="4"/>
  <c r="AI23" i="4" s="1"/>
  <c r="AH18" i="4"/>
  <c r="AI18" i="4" s="1"/>
  <c r="AJ18" i="4" s="1"/>
  <c r="AH16" i="4"/>
  <c r="AI16" i="4" s="1"/>
  <c r="AJ16" i="4" s="1"/>
  <c r="AH15" i="4"/>
  <c r="AI15" i="4" s="1"/>
  <c r="AJ15" i="4" s="1"/>
  <c r="AH10" i="4"/>
  <c r="AI10" i="4" s="1"/>
  <c r="AJ10" i="4" s="1"/>
  <c r="Q30" i="4"/>
  <c r="R30" i="4" s="1"/>
  <c r="Q14" i="4"/>
  <c r="R14" i="4" s="1"/>
  <c r="Q37" i="4" l="1"/>
  <c r="R37" i="4" s="1"/>
  <c r="Q39" i="4"/>
  <c r="R39" i="4" s="1"/>
  <c r="AI44" i="4"/>
  <c r="AJ44" i="4" s="1"/>
  <c r="AI43" i="4"/>
  <c r="AJ43" i="4" s="1"/>
  <c r="AI42" i="4"/>
  <c r="AJ42" i="4" s="1"/>
  <c r="Q38" i="4"/>
  <c r="R38" i="4" s="1"/>
</calcChain>
</file>

<file path=xl/sharedStrings.xml><?xml version="1.0" encoding="utf-8"?>
<sst xmlns="http://schemas.openxmlformats.org/spreadsheetml/2006/main" count="151" uniqueCount="71">
  <si>
    <t xml:space="preserve">Лист наблюдения  </t>
  </si>
  <si>
    <t>№</t>
  </si>
  <si>
    <t>Лепка</t>
  </si>
  <si>
    <t>Музыка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</si>
  <si>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</si>
  <si>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</si>
  <si>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</si>
  <si>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</si>
  <si>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средний</t>
  </si>
  <si>
    <t>уровень</t>
  </si>
  <si>
    <t>общее</t>
  </si>
  <si>
    <t>к-во</t>
  </si>
  <si>
    <t>І ур</t>
  </si>
  <si>
    <t>ІІ ур</t>
  </si>
  <si>
    <t>ІІІ ур</t>
  </si>
  <si>
    <t>Всего детей</t>
  </si>
  <si>
    <t>І уровень</t>
  </si>
  <si>
    <t>ІІ уровень</t>
  </si>
  <si>
    <t>ІІІ уровень</t>
  </si>
  <si>
    <t xml:space="preserve">результатов диагностики стартового контроля в старшей группе (от 4 лет) </t>
  </si>
  <si>
    <t>Развитие  творческих,исследовательной деятельности</t>
  </si>
  <si>
    <t>Шанчарбаев Айгали</t>
  </si>
  <si>
    <t>Дуйсенгалиев Дамир</t>
  </si>
  <si>
    <t>Амангелды Ильяс</t>
  </si>
  <si>
    <t>Айтжанов Дамир</t>
  </si>
  <si>
    <t>Мырзалы Бахтияр</t>
  </si>
  <si>
    <t>Танжарбай Ансар</t>
  </si>
  <si>
    <t>Мун Дмитрий</t>
  </si>
  <si>
    <t>Нованова Самина</t>
  </si>
  <si>
    <t xml:space="preserve">Учебный год: _2022-2023___________       Группа старшая АБВГДейка_____________________     Дата проведения: Сентябрь_________ </t>
  </si>
  <si>
    <t>Муканов Алан</t>
  </si>
  <si>
    <t>Умирзакова Сандина</t>
  </si>
  <si>
    <t>Абилхан Айлин</t>
  </si>
  <si>
    <t>Цой Владимир</t>
  </si>
  <si>
    <t>Зверева Ульяна</t>
  </si>
  <si>
    <t>Асетдила Айкоркем</t>
  </si>
  <si>
    <t>Жасанова Аида</t>
  </si>
  <si>
    <t>Турбай Милана</t>
  </si>
  <si>
    <t>Макатов Абдуррашид</t>
  </si>
  <si>
    <t>Потинга Артем</t>
  </si>
  <si>
    <t>Уразбаева Асали</t>
  </si>
  <si>
    <t>Нуртасов Нартай</t>
  </si>
  <si>
    <t>Нелин Ян</t>
  </si>
  <si>
    <t>Асылханова Асылай</t>
  </si>
  <si>
    <t>Садакова Ситора</t>
  </si>
  <si>
    <t>Олейникова Вика</t>
  </si>
  <si>
    <t>Нурланова Айлин</t>
  </si>
  <si>
    <t>Джантаева Айлин</t>
  </si>
  <si>
    <t>I ур</t>
  </si>
  <si>
    <t>Всего</t>
  </si>
  <si>
    <t xml:space="preserve">Всего </t>
  </si>
  <si>
    <t>3-4-Т.1</t>
  </si>
  <si>
    <t>3-4-Т.2</t>
  </si>
  <si>
    <t>3-4-Т.3</t>
  </si>
  <si>
    <t>3-4-Т.4</t>
  </si>
  <si>
    <t>3-4-Т.5</t>
  </si>
  <si>
    <t>3-4-Т.6</t>
  </si>
  <si>
    <t>3-4-Т.7</t>
  </si>
  <si>
    <t>3-4-Т.8</t>
  </si>
  <si>
    <t xml:space="preserve">3-4-Т.9 </t>
  </si>
  <si>
    <t>3-4-Т.13</t>
  </si>
  <si>
    <t>3-4-Т.10</t>
  </si>
  <si>
    <t>3-4-Т.11</t>
  </si>
  <si>
    <t>3-4-Т.18</t>
  </si>
  <si>
    <t>3-4Т.12</t>
  </si>
  <si>
    <t>3-4-Т.14</t>
  </si>
  <si>
    <t>3-4-Т.16</t>
  </si>
  <si>
    <t>3-4-Т.15</t>
  </si>
  <si>
    <t>3-4-Т.17</t>
  </si>
  <si>
    <t>аппликация</t>
  </si>
  <si>
    <t>рисование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</si>
</sst>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0" xfId="0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8"/>
  <sheetViews>
    <sheetView tabSelected="1" topLeftCell="A8" zoomScale="64" zoomScaleNormal="64" workbookViewId="0">
      <selection activeCell="C15" sqref="C15"/>
    </sheetView>
  </sheetViews>
  <sheetFormatPr defaultRowHeight="15" x14ac:dyDescent="0.25"/>
  <cols>
    <col min="2" max="2" width="4.140625" customWidth="1"/>
    <col min="3" max="3" width="25" customWidth="1"/>
    <col min="4" max="4" width="4" customWidth="1"/>
    <col min="5" max="5" width="8" customWidth="1"/>
    <col min="6" max="6" width="5.140625" customWidth="1"/>
    <col min="7" max="7" width="5.7109375" customWidth="1"/>
    <col min="8" max="8" width="5" customWidth="1"/>
    <col min="9" max="9" width="6.140625" customWidth="1"/>
    <col min="10" max="10" width="9.140625" customWidth="1"/>
    <col min="11" max="11" width="5.5703125" customWidth="1"/>
    <col min="12" max="14" width="5.7109375" customWidth="1"/>
    <col min="15" max="15" width="7" customWidth="1"/>
    <col min="16" max="16" width="3.5703125" customWidth="1"/>
    <col min="17" max="17" width="5" customWidth="1"/>
    <col min="18" max="18" width="9.42578125" customWidth="1"/>
    <col min="19" max="19" width="6.5703125" customWidth="1"/>
    <col min="20" max="20" width="5.5703125" customWidth="1"/>
    <col min="21" max="21" width="7.42578125" customWidth="1"/>
    <col min="22" max="22" width="4" customWidth="1"/>
    <col min="23" max="23" width="6" customWidth="1"/>
    <col min="24" max="24" width="11.85546875" customWidth="1"/>
    <col min="25" max="25" width="4.28515625" customWidth="1"/>
    <col min="26" max="26" width="6.42578125" customWidth="1"/>
    <col min="27" max="27" width="5.5703125" customWidth="1"/>
    <col min="28" max="28" width="6.7109375" customWidth="1"/>
    <col min="29" max="29" width="5.7109375" customWidth="1"/>
    <col min="30" max="30" width="7.140625" customWidth="1"/>
    <col min="31" max="32" width="4.7109375" customWidth="1"/>
    <col min="33" max="33" width="9.42578125" customWidth="1"/>
    <col min="35" max="35" width="5.85546875" customWidth="1"/>
    <col min="36" max="36" width="10.5703125" customWidth="1"/>
  </cols>
  <sheetData>
    <row r="2" spans="1:37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5">
      <c r="A3" s="33" t="s">
        <v>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5">
      <c r="A4" s="33" t="s">
        <v>29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6" spans="1:37" x14ac:dyDescent="0.25">
      <c r="B6" s="34" t="s">
        <v>20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4"/>
      <c r="AI6" s="34"/>
      <c r="AJ6" s="34"/>
    </row>
    <row r="7" spans="1:37" ht="38.25" customHeight="1" x14ac:dyDescent="0.25">
      <c r="B7" s="36" t="s">
        <v>1</v>
      </c>
      <c r="C7" s="14"/>
      <c r="D7" s="36" t="s">
        <v>70</v>
      </c>
      <c r="E7" s="36"/>
      <c r="F7" s="36"/>
      <c r="G7" s="36"/>
      <c r="H7" s="20" t="s">
        <v>10</v>
      </c>
      <c r="I7" s="21" t="s">
        <v>8</v>
      </c>
      <c r="J7" s="22" t="s">
        <v>9</v>
      </c>
      <c r="K7" s="37" t="s">
        <v>2</v>
      </c>
      <c r="L7" s="37"/>
      <c r="M7" s="37"/>
      <c r="N7" s="37"/>
      <c r="O7" s="37"/>
      <c r="P7" s="20" t="s">
        <v>10</v>
      </c>
      <c r="Q7" s="21" t="s">
        <v>8</v>
      </c>
      <c r="R7" s="22" t="s">
        <v>9</v>
      </c>
      <c r="S7" s="37" t="s">
        <v>69</v>
      </c>
      <c r="T7" s="37"/>
      <c r="U7" s="37"/>
      <c r="V7" s="20" t="s">
        <v>10</v>
      </c>
      <c r="W7" s="21" t="s">
        <v>8</v>
      </c>
      <c r="X7" s="22" t="s">
        <v>9</v>
      </c>
      <c r="Y7" s="37" t="s">
        <v>3</v>
      </c>
      <c r="Z7" s="37"/>
      <c r="AA7" s="37"/>
      <c r="AB7" s="37"/>
      <c r="AC7" s="37"/>
      <c r="AD7" s="37"/>
      <c r="AE7" s="20" t="s">
        <v>10</v>
      </c>
      <c r="AF7" s="21" t="s">
        <v>8</v>
      </c>
      <c r="AG7" s="22" t="s">
        <v>9</v>
      </c>
      <c r="AH7" s="38" t="s">
        <v>4</v>
      </c>
      <c r="AI7" s="40" t="s">
        <v>5</v>
      </c>
      <c r="AJ7" s="41" t="s">
        <v>6</v>
      </c>
    </row>
    <row r="8" spans="1:37" ht="66.75" customHeight="1" x14ac:dyDescent="0.25">
      <c r="B8" s="36"/>
      <c r="C8" s="17"/>
      <c r="D8" s="13" t="s">
        <v>51</v>
      </c>
      <c r="E8" s="13" t="s">
        <v>52</v>
      </c>
      <c r="F8" s="13" t="s">
        <v>53</v>
      </c>
      <c r="G8" s="13" t="s">
        <v>54</v>
      </c>
      <c r="H8" s="20"/>
      <c r="I8" s="21"/>
      <c r="J8" s="22"/>
      <c r="K8" s="13" t="s">
        <v>55</v>
      </c>
      <c r="L8" s="13" t="s">
        <v>56</v>
      </c>
      <c r="M8" s="13" t="s">
        <v>57</v>
      </c>
      <c r="N8" s="13" t="s">
        <v>58</v>
      </c>
      <c r="O8" s="13" t="s">
        <v>59</v>
      </c>
      <c r="P8" s="20"/>
      <c r="Q8" s="21"/>
      <c r="R8" s="22"/>
      <c r="S8" s="13" t="s">
        <v>61</v>
      </c>
      <c r="T8" s="13" t="s">
        <v>62</v>
      </c>
      <c r="U8" s="13" t="s">
        <v>64</v>
      </c>
      <c r="V8" s="20"/>
      <c r="W8" s="21"/>
      <c r="X8" s="22"/>
      <c r="Y8" s="13" t="s">
        <v>60</v>
      </c>
      <c r="Z8" s="13" t="s">
        <v>65</v>
      </c>
      <c r="AA8" s="13" t="s">
        <v>67</v>
      </c>
      <c r="AB8" s="13" t="s">
        <v>66</v>
      </c>
      <c r="AC8" s="13" t="s">
        <v>68</v>
      </c>
      <c r="AD8" s="13" t="s">
        <v>63</v>
      </c>
      <c r="AE8" s="20"/>
      <c r="AF8" s="21"/>
      <c r="AG8" s="22"/>
      <c r="AH8" s="39"/>
      <c r="AI8" s="40"/>
      <c r="AJ8" s="41"/>
    </row>
    <row r="9" spans="1:37" x14ac:dyDescent="0.25">
      <c r="B9" s="1">
        <v>1</v>
      </c>
      <c r="C9" s="1" t="s">
        <v>21</v>
      </c>
      <c r="D9" s="1">
        <v>1</v>
      </c>
      <c r="E9" s="1">
        <v>1</v>
      </c>
      <c r="F9" s="1">
        <v>2</v>
      </c>
      <c r="G9" s="1">
        <v>1</v>
      </c>
      <c r="H9" s="5">
        <f t="shared" ref="H9:H34" si="0">SUM(D9:G9)</f>
        <v>5</v>
      </c>
      <c r="I9" s="7">
        <f>H9/6</f>
        <v>0.83333333333333337</v>
      </c>
      <c r="J9" s="12" t="s">
        <v>48</v>
      </c>
      <c r="K9" s="1">
        <v>1</v>
      </c>
      <c r="L9" s="1">
        <v>1</v>
      </c>
      <c r="M9" s="1">
        <v>1</v>
      </c>
      <c r="N9" s="1">
        <v>2</v>
      </c>
      <c r="O9" s="1">
        <v>1</v>
      </c>
      <c r="P9" s="5">
        <f>SUM(K9:O9)</f>
        <v>6</v>
      </c>
      <c r="Q9" s="7">
        <f>P9/3</f>
        <v>2</v>
      </c>
      <c r="R9" s="12" t="str">
        <f t="shared" ref="R9:R34" si="1">IF(K9="","",VLOOKUP(Q9,$H$96:$I$98,2,TRUE))</f>
        <v>ІІ ур</v>
      </c>
      <c r="S9" s="1">
        <v>2</v>
      </c>
      <c r="T9" s="1">
        <v>2</v>
      </c>
      <c r="U9" s="1">
        <v>2</v>
      </c>
      <c r="V9" s="5">
        <f t="shared" ref="V9:V34" si="2">SUM(S9:U9)</f>
        <v>6</v>
      </c>
      <c r="W9" s="7">
        <f>V9/6</f>
        <v>1</v>
      </c>
      <c r="X9" s="12" t="s">
        <v>48</v>
      </c>
      <c r="Y9" s="1">
        <v>1</v>
      </c>
      <c r="Z9" s="1">
        <v>2</v>
      </c>
      <c r="AA9" s="1">
        <v>1</v>
      </c>
      <c r="AB9" s="1">
        <v>2</v>
      </c>
      <c r="AC9" s="1">
        <v>2</v>
      </c>
      <c r="AD9" s="1">
        <v>1</v>
      </c>
      <c r="AE9" s="5">
        <f>SUM(Y9:AD9)</f>
        <v>9</v>
      </c>
      <c r="AF9" s="7">
        <f>AE9/6</f>
        <v>1.5</v>
      </c>
      <c r="AG9" s="12" t="str">
        <f t="shared" ref="AG9:AG34" si="3">IF(Y9="","",VLOOKUP(AF9,$H$96:$I$98,2,TRUE))</f>
        <v>І ур</v>
      </c>
      <c r="AH9" s="6">
        <f t="shared" ref="AH9:AH34" si="4">H9+P9+V9+AE9</f>
        <v>26</v>
      </c>
      <c r="AI9" s="8">
        <f>AH9/21</f>
        <v>1.2380952380952381</v>
      </c>
      <c r="AJ9" s="12" t="str">
        <f t="shared" ref="AJ9:AJ34" si="5">IF(AB9="","",VLOOKUP(AI9,$H$96:$I$98,2,TRUE))</f>
        <v>І ур</v>
      </c>
    </row>
    <row r="10" spans="1:37" x14ac:dyDescent="0.25">
      <c r="B10" s="1">
        <v>2</v>
      </c>
      <c r="C10" s="1" t="s">
        <v>22</v>
      </c>
      <c r="D10" s="1">
        <v>2</v>
      </c>
      <c r="E10" s="1">
        <v>1</v>
      </c>
      <c r="F10" s="1">
        <v>2</v>
      </c>
      <c r="G10" s="1">
        <v>2</v>
      </c>
      <c r="H10" s="5">
        <f t="shared" si="0"/>
        <v>7</v>
      </c>
      <c r="I10" s="7">
        <f t="shared" ref="I10:I34" si="6">H10/6</f>
        <v>1.1666666666666667</v>
      </c>
      <c r="J10" s="12" t="s">
        <v>48</v>
      </c>
      <c r="K10" s="1">
        <v>1</v>
      </c>
      <c r="L10" s="1">
        <v>2</v>
      </c>
      <c r="M10" s="1">
        <v>2</v>
      </c>
      <c r="N10" s="1">
        <v>1</v>
      </c>
      <c r="O10" s="1">
        <v>1</v>
      </c>
      <c r="P10" s="5">
        <f t="shared" ref="P10:P34" si="7">SUM(K10:O10)</f>
        <v>7</v>
      </c>
      <c r="Q10" s="7">
        <f t="shared" ref="Q10:Q34" si="8">P10/3</f>
        <v>2.3333333333333335</v>
      </c>
      <c r="R10" s="12" t="str">
        <f t="shared" si="1"/>
        <v>ІІ ур</v>
      </c>
      <c r="S10" s="1">
        <v>1</v>
      </c>
      <c r="T10" s="1">
        <v>1</v>
      </c>
      <c r="U10" s="1">
        <v>2</v>
      </c>
      <c r="V10" s="5">
        <f t="shared" si="2"/>
        <v>4</v>
      </c>
      <c r="W10" s="7">
        <f t="shared" ref="W10:W34" si="9">V10/6</f>
        <v>0.66666666666666663</v>
      </c>
      <c r="X10" s="12" t="s">
        <v>13</v>
      </c>
      <c r="Y10" s="1">
        <v>1</v>
      </c>
      <c r="Z10" s="1">
        <v>1</v>
      </c>
      <c r="AA10" s="1">
        <v>1</v>
      </c>
      <c r="AB10" s="1">
        <v>2</v>
      </c>
      <c r="AC10" s="1">
        <v>2</v>
      </c>
      <c r="AD10" s="1">
        <v>2</v>
      </c>
      <c r="AE10" s="5">
        <f t="shared" ref="AE10:AE34" si="10">SUM(Y10:AD10)</f>
        <v>9</v>
      </c>
      <c r="AF10" s="7">
        <f t="shared" ref="AF10:AF34" si="11">AE10/6</f>
        <v>1.5</v>
      </c>
      <c r="AG10" s="12" t="str">
        <f t="shared" si="3"/>
        <v>І ур</v>
      </c>
      <c r="AH10" s="6">
        <f t="shared" si="4"/>
        <v>27</v>
      </c>
      <c r="AI10" s="8">
        <f t="shared" ref="AI10:AI34" si="12">AH10/21</f>
        <v>1.2857142857142858</v>
      </c>
      <c r="AJ10" s="12" t="str">
        <f t="shared" si="5"/>
        <v>І ур</v>
      </c>
    </row>
    <row r="11" spans="1:37" x14ac:dyDescent="0.25">
      <c r="B11" s="1">
        <v>3</v>
      </c>
      <c r="C11" s="1" t="s">
        <v>23</v>
      </c>
      <c r="D11" s="1">
        <v>2</v>
      </c>
      <c r="E11" s="1">
        <v>1</v>
      </c>
      <c r="F11" s="1">
        <v>2</v>
      </c>
      <c r="G11" s="1">
        <v>1</v>
      </c>
      <c r="H11" s="5">
        <f t="shared" si="0"/>
        <v>6</v>
      </c>
      <c r="I11" s="7">
        <f t="shared" si="6"/>
        <v>1</v>
      </c>
      <c r="J11" s="12" t="s">
        <v>48</v>
      </c>
      <c r="K11" s="1">
        <v>1</v>
      </c>
      <c r="L11" s="1">
        <v>1</v>
      </c>
      <c r="M11" s="1">
        <v>1</v>
      </c>
      <c r="N11" s="1">
        <v>2</v>
      </c>
      <c r="O11" s="1">
        <v>2</v>
      </c>
      <c r="P11" s="5">
        <f t="shared" si="7"/>
        <v>7</v>
      </c>
      <c r="Q11" s="7">
        <f t="shared" si="8"/>
        <v>2.3333333333333335</v>
      </c>
      <c r="R11" s="12" t="str">
        <f t="shared" si="1"/>
        <v>ІІ ур</v>
      </c>
      <c r="S11" s="1">
        <v>1</v>
      </c>
      <c r="T11" s="1">
        <v>2</v>
      </c>
      <c r="U11" s="1">
        <v>1</v>
      </c>
      <c r="V11" s="5">
        <f t="shared" si="2"/>
        <v>4</v>
      </c>
      <c r="W11" s="7">
        <f t="shared" si="9"/>
        <v>0.66666666666666663</v>
      </c>
      <c r="X11" s="12" t="s">
        <v>13</v>
      </c>
      <c r="Y11" s="1">
        <v>1</v>
      </c>
      <c r="Z11" s="1">
        <v>2</v>
      </c>
      <c r="AA11" s="1">
        <v>2</v>
      </c>
      <c r="AB11" s="1">
        <v>2</v>
      </c>
      <c r="AC11" s="1">
        <v>1</v>
      </c>
      <c r="AD11" s="1">
        <v>1</v>
      </c>
      <c r="AE11" s="5">
        <f t="shared" si="10"/>
        <v>9</v>
      </c>
      <c r="AF11" s="7">
        <f t="shared" si="11"/>
        <v>1.5</v>
      </c>
      <c r="AG11" s="12" t="str">
        <f t="shared" si="3"/>
        <v>І ур</v>
      </c>
      <c r="AH11" s="6">
        <f t="shared" si="4"/>
        <v>26</v>
      </c>
      <c r="AI11" s="8">
        <f t="shared" si="12"/>
        <v>1.2380952380952381</v>
      </c>
      <c r="AJ11" s="12" t="str">
        <f t="shared" si="5"/>
        <v>І ур</v>
      </c>
    </row>
    <row r="12" spans="1:37" x14ac:dyDescent="0.25">
      <c r="B12" s="1">
        <v>4</v>
      </c>
      <c r="C12" s="1" t="s">
        <v>24</v>
      </c>
      <c r="D12" s="1">
        <v>1</v>
      </c>
      <c r="E12" s="1">
        <v>1</v>
      </c>
      <c r="F12" s="1">
        <v>1</v>
      </c>
      <c r="G12" s="1">
        <v>1</v>
      </c>
      <c r="H12" s="5">
        <f t="shared" si="0"/>
        <v>4</v>
      </c>
      <c r="I12" s="7">
        <f t="shared" si="6"/>
        <v>0.66666666666666663</v>
      </c>
      <c r="J12" s="12" t="s">
        <v>48</v>
      </c>
      <c r="K12" s="1">
        <v>1</v>
      </c>
      <c r="L12" s="1">
        <v>1</v>
      </c>
      <c r="M12" s="1">
        <v>2</v>
      </c>
      <c r="N12" s="1">
        <v>1</v>
      </c>
      <c r="O12" s="1">
        <v>2</v>
      </c>
      <c r="P12" s="5">
        <f t="shared" si="7"/>
        <v>7</v>
      </c>
      <c r="Q12" s="7">
        <f t="shared" si="8"/>
        <v>2.3333333333333335</v>
      </c>
      <c r="R12" s="12" t="str">
        <f t="shared" si="1"/>
        <v>ІІ ур</v>
      </c>
      <c r="S12" s="1">
        <v>2</v>
      </c>
      <c r="T12" s="1">
        <v>1</v>
      </c>
      <c r="U12" s="1">
        <v>2</v>
      </c>
      <c r="V12" s="5">
        <f t="shared" si="2"/>
        <v>5</v>
      </c>
      <c r="W12" s="7">
        <f t="shared" si="9"/>
        <v>0.83333333333333337</v>
      </c>
      <c r="X12" s="12" t="s">
        <v>13</v>
      </c>
      <c r="Y12" s="1">
        <v>1</v>
      </c>
      <c r="Z12" s="1">
        <v>1</v>
      </c>
      <c r="AA12" s="1">
        <v>2</v>
      </c>
      <c r="AB12" s="1">
        <v>2</v>
      </c>
      <c r="AC12" s="1">
        <v>2</v>
      </c>
      <c r="AD12" s="1">
        <v>1</v>
      </c>
      <c r="AE12" s="5">
        <f t="shared" si="10"/>
        <v>9</v>
      </c>
      <c r="AF12" s="7">
        <f t="shared" si="11"/>
        <v>1.5</v>
      </c>
      <c r="AG12" s="12" t="str">
        <f t="shared" si="3"/>
        <v>І ур</v>
      </c>
      <c r="AH12" s="6">
        <f t="shared" si="4"/>
        <v>25</v>
      </c>
      <c r="AI12" s="8">
        <f t="shared" si="12"/>
        <v>1.1904761904761905</v>
      </c>
      <c r="AJ12" s="12" t="str">
        <f t="shared" si="5"/>
        <v>І ур</v>
      </c>
    </row>
    <row r="13" spans="1:37" x14ac:dyDescent="0.25">
      <c r="B13" s="1">
        <v>5</v>
      </c>
      <c r="C13" s="1" t="s">
        <v>25</v>
      </c>
      <c r="D13" s="1">
        <v>1</v>
      </c>
      <c r="E13" s="1">
        <v>2</v>
      </c>
      <c r="F13" s="1">
        <v>1</v>
      </c>
      <c r="G13" s="1">
        <v>1</v>
      </c>
      <c r="H13" s="5">
        <f t="shared" si="0"/>
        <v>5</v>
      </c>
      <c r="I13" s="7">
        <f t="shared" si="6"/>
        <v>0.83333333333333337</v>
      </c>
      <c r="J13" s="12" t="s">
        <v>48</v>
      </c>
      <c r="K13" s="1">
        <v>1</v>
      </c>
      <c r="L13" s="1">
        <v>2</v>
      </c>
      <c r="M13" s="1">
        <v>2</v>
      </c>
      <c r="N13" s="1">
        <v>1</v>
      </c>
      <c r="O13" s="1">
        <v>1</v>
      </c>
      <c r="P13" s="5">
        <f t="shared" si="7"/>
        <v>7</v>
      </c>
      <c r="Q13" s="7">
        <f t="shared" si="8"/>
        <v>2.3333333333333335</v>
      </c>
      <c r="R13" s="12" t="str">
        <f t="shared" si="1"/>
        <v>ІІ ур</v>
      </c>
      <c r="S13" s="1">
        <v>2</v>
      </c>
      <c r="T13" s="1">
        <v>1</v>
      </c>
      <c r="U13" s="1">
        <v>2</v>
      </c>
      <c r="V13" s="5">
        <f t="shared" si="2"/>
        <v>5</v>
      </c>
      <c r="W13" s="7">
        <f t="shared" si="9"/>
        <v>0.83333333333333337</v>
      </c>
      <c r="X13" s="12" t="s">
        <v>13</v>
      </c>
      <c r="Y13" s="1">
        <v>1</v>
      </c>
      <c r="Z13" s="1">
        <v>2</v>
      </c>
      <c r="AA13" s="1">
        <v>1</v>
      </c>
      <c r="AB13" s="1">
        <v>1</v>
      </c>
      <c r="AC13" s="1">
        <v>2</v>
      </c>
      <c r="AD13" s="1">
        <v>1</v>
      </c>
      <c r="AE13" s="5">
        <f t="shared" si="10"/>
        <v>8</v>
      </c>
      <c r="AF13" s="7">
        <f t="shared" si="11"/>
        <v>1.3333333333333333</v>
      </c>
      <c r="AG13" s="12" t="str">
        <f t="shared" si="3"/>
        <v>І ур</v>
      </c>
      <c r="AH13" s="6">
        <f t="shared" si="4"/>
        <v>25</v>
      </c>
      <c r="AI13" s="8">
        <f t="shared" si="12"/>
        <v>1.1904761904761905</v>
      </c>
      <c r="AJ13" s="12" t="str">
        <f t="shared" si="5"/>
        <v>І ур</v>
      </c>
    </row>
    <row r="14" spans="1:37" x14ac:dyDescent="0.25">
      <c r="B14" s="1">
        <v>6</v>
      </c>
      <c r="C14" s="1" t="s">
        <v>26</v>
      </c>
      <c r="D14" s="1">
        <v>2</v>
      </c>
      <c r="E14" s="1">
        <v>1</v>
      </c>
      <c r="F14" s="1">
        <v>1</v>
      </c>
      <c r="G14" s="1">
        <v>2</v>
      </c>
      <c r="H14" s="5">
        <f t="shared" si="0"/>
        <v>6</v>
      </c>
      <c r="I14" s="7">
        <f t="shared" si="6"/>
        <v>1</v>
      </c>
      <c r="J14" s="12" t="s">
        <v>48</v>
      </c>
      <c r="K14" s="1">
        <v>1</v>
      </c>
      <c r="L14" s="1">
        <v>1</v>
      </c>
      <c r="M14" s="1">
        <v>1</v>
      </c>
      <c r="N14" s="1">
        <v>2</v>
      </c>
      <c r="O14" s="1">
        <v>2</v>
      </c>
      <c r="P14" s="5">
        <f t="shared" si="7"/>
        <v>7</v>
      </c>
      <c r="Q14" s="7">
        <f t="shared" si="8"/>
        <v>2.3333333333333335</v>
      </c>
      <c r="R14" s="12" t="str">
        <f t="shared" si="1"/>
        <v>ІІ ур</v>
      </c>
      <c r="S14" s="1">
        <v>1</v>
      </c>
      <c r="T14" s="1">
        <v>2</v>
      </c>
      <c r="U14" s="1">
        <v>2</v>
      </c>
      <c r="V14" s="5">
        <f t="shared" si="2"/>
        <v>5</v>
      </c>
      <c r="W14" s="7">
        <f t="shared" si="9"/>
        <v>0.83333333333333337</v>
      </c>
      <c r="X14" s="12" t="s">
        <v>13</v>
      </c>
      <c r="Y14" s="1">
        <v>1</v>
      </c>
      <c r="Z14" s="1">
        <v>1</v>
      </c>
      <c r="AA14" s="1">
        <v>1</v>
      </c>
      <c r="AB14" s="1">
        <v>1</v>
      </c>
      <c r="AC14" s="1">
        <v>1</v>
      </c>
      <c r="AD14" s="1">
        <v>1</v>
      </c>
      <c r="AE14" s="5">
        <f t="shared" si="10"/>
        <v>6</v>
      </c>
      <c r="AF14" s="7">
        <f t="shared" si="11"/>
        <v>1</v>
      </c>
      <c r="AG14" s="12" t="str">
        <f t="shared" si="3"/>
        <v>І ур</v>
      </c>
      <c r="AH14" s="6">
        <f t="shared" si="4"/>
        <v>24</v>
      </c>
      <c r="AI14" s="8">
        <f t="shared" si="12"/>
        <v>1.1428571428571428</v>
      </c>
      <c r="AJ14" s="12" t="str">
        <f t="shared" si="5"/>
        <v>І ур</v>
      </c>
    </row>
    <row r="15" spans="1:37" x14ac:dyDescent="0.25">
      <c r="B15" s="1">
        <v>7</v>
      </c>
      <c r="C15" s="1" t="s">
        <v>27</v>
      </c>
      <c r="D15" s="1">
        <v>2</v>
      </c>
      <c r="E15" s="1">
        <v>1</v>
      </c>
      <c r="F15" s="1">
        <v>2</v>
      </c>
      <c r="G15" s="1">
        <v>1</v>
      </c>
      <c r="H15" s="5">
        <f t="shared" si="0"/>
        <v>6</v>
      </c>
      <c r="I15" s="7">
        <f t="shared" si="6"/>
        <v>1</v>
      </c>
      <c r="J15" s="12" t="s">
        <v>48</v>
      </c>
      <c r="K15" s="1">
        <v>1</v>
      </c>
      <c r="L15" s="1">
        <v>2</v>
      </c>
      <c r="M15" s="1">
        <v>1</v>
      </c>
      <c r="N15" s="1">
        <v>1</v>
      </c>
      <c r="O15" s="1">
        <v>1</v>
      </c>
      <c r="P15" s="5">
        <f t="shared" si="7"/>
        <v>6</v>
      </c>
      <c r="Q15" s="7">
        <f t="shared" si="8"/>
        <v>2</v>
      </c>
      <c r="R15" s="12" t="str">
        <f t="shared" si="1"/>
        <v>ІІ ур</v>
      </c>
      <c r="S15" s="1">
        <v>1</v>
      </c>
      <c r="T15" s="1">
        <v>1</v>
      </c>
      <c r="U15" s="1">
        <v>1</v>
      </c>
      <c r="V15" s="5">
        <f t="shared" si="2"/>
        <v>3</v>
      </c>
      <c r="W15" s="7">
        <f t="shared" si="9"/>
        <v>0.5</v>
      </c>
      <c r="X15" s="12" t="s">
        <v>48</v>
      </c>
      <c r="Y15" s="1">
        <v>1</v>
      </c>
      <c r="Z15" s="1">
        <v>2</v>
      </c>
      <c r="AA15" s="1">
        <v>1</v>
      </c>
      <c r="AB15" s="1">
        <v>2</v>
      </c>
      <c r="AC15" s="1">
        <v>1</v>
      </c>
      <c r="AD15" s="1">
        <v>2</v>
      </c>
      <c r="AE15" s="5">
        <f t="shared" si="10"/>
        <v>9</v>
      </c>
      <c r="AF15" s="7">
        <f t="shared" si="11"/>
        <v>1.5</v>
      </c>
      <c r="AG15" s="12" t="str">
        <f t="shared" si="3"/>
        <v>І ур</v>
      </c>
      <c r="AH15" s="6">
        <f t="shared" si="4"/>
        <v>24</v>
      </c>
      <c r="AI15" s="8">
        <f t="shared" si="12"/>
        <v>1.1428571428571428</v>
      </c>
      <c r="AJ15" s="12" t="str">
        <f t="shared" si="5"/>
        <v>І ур</v>
      </c>
    </row>
    <row r="16" spans="1:37" x14ac:dyDescent="0.25">
      <c r="B16" s="1">
        <v>8</v>
      </c>
      <c r="C16" s="1" t="s">
        <v>28</v>
      </c>
      <c r="D16" s="1">
        <v>2</v>
      </c>
      <c r="E16" s="1">
        <v>1</v>
      </c>
      <c r="F16" s="1">
        <v>2</v>
      </c>
      <c r="G16" s="1">
        <v>1</v>
      </c>
      <c r="H16" s="5">
        <f t="shared" si="0"/>
        <v>6</v>
      </c>
      <c r="I16" s="7">
        <f t="shared" si="6"/>
        <v>1</v>
      </c>
      <c r="J16" s="12" t="s">
        <v>48</v>
      </c>
      <c r="K16" s="1">
        <v>1</v>
      </c>
      <c r="L16" s="1">
        <v>2</v>
      </c>
      <c r="M16" s="1">
        <v>2</v>
      </c>
      <c r="N16" s="1">
        <v>1</v>
      </c>
      <c r="O16" s="1">
        <v>1</v>
      </c>
      <c r="P16" s="5">
        <f t="shared" si="7"/>
        <v>7</v>
      </c>
      <c r="Q16" s="7">
        <f t="shared" si="8"/>
        <v>2.3333333333333335</v>
      </c>
      <c r="R16" s="12" t="str">
        <f t="shared" si="1"/>
        <v>ІІ ур</v>
      </c>
      <c r="S16" s="1">
        <v>1</v>
      </c>
      <c r="T16" s="1">
        <v>1</v>
      </c>
      <c r="U16" s="1">
        <v>2</v>
      </c>
      <c r="V16" s="5">
        <f t="shared" si="2"/>
        <v>4</v>
      </c>
      <c r="W16" s="7">
        <f t="shared" si="9"/>
        <v>0.66666666666666663</v>
      </c>
      <c r="X16" s="12" t="s">
        <v>13</v>
      </c>
      <c r="Y16" s="1">
        <v>1</v>
      </c>
      <c r="Z16" s="1">
        <v>1</v>
      </c>
      <c r="AA16" s="1">
        <v>1</v>
      </c>
      <c r="AB16" s="1">
        <v>1</v>
      </c>
      <c r="AC16" s="1">
        <v>1</v>
      </c>
      <c r="AD16" s="1">
        <v>1</v>
      </c>
      <c r="AE16" s="5">
        <f t="shared" si="10"/>
        <v>6</v>
      </c>
      <c r="AF16" s="7">
        <f t="shared" si="11"/>
        <v>1</v>
      </c>
      <c r="AG16" s="12" t="str">
        <f t="shared" si="3"/>
        <v>І ур</v>
      </c>
      <c r="AH16" s="6">
        <f t="shared" si="4"/>
        <v>23</v>
      </c>
      <c r="AI16" s="8">
        <f t="shared" si="12"/>
        <v>1.0952380952380953</v>
      </c>
      <c r="AJ16" s="12" t="str">
        <f t="shared" si="5"/>
        <v>І ур</v>
      </c>
    </row>
    <row r="17" spans="2:36" x14ac:dyDescent="0.25">
      <c r="B17" s="1">
        <v>9</v>
      </c>
      <c r="C17" s="1" t="s">
        <v>30</v>
      </c>
      <c r="D17" s="1">
        <v>1</v>
      </c>
      <c r="E17" s="1">
        <v>1</v>
      </c>
      <c r="F17" s="1">
        <v>1</v>
      </c>
      <c r="G17" s="1">
        <v>1</v>
      </c>
      <c r="H17" s="5">
        <f t="shared" si="0"/>
        <v>4</v>
      </c>
      <c r="I17" s="7">
        <f t="shared" si="6"/>
        <v>0.66666666666666663</v>
      </c>
      <c r="J17" s="12" t="s">
        <v>48</v>
      </c>
      <c r="K17" s="1">
        <v>1</v>
      </c>
      <c r="L17" s="1">
        <v>1</v>
      </c>
      <c r="M17" s="1">
        <v>2</v>
      </c>
      <c r="N17" s="1">
        <v>2</v>
      </c>
      <c r="O17" s="1">
        <v>1</v>
      </c>
      <c r="P17" s="5">
        <f t="shared" si="7"/>
        <v>7</v>
      </c>
      <c r="Q17" s="7">
        <f t="shared" si="8"/>
        <v>2.3333333333333335</v>
      </c>
      <c r="R17" s="12" t="str">
        <f t="shared" si="1"/>
        <v>ІІ ур</v>
      </c>
      <c r="S17" s="1">
        <v>2</v>
      </c>
      <c r="T17" s="1">
        <v>2</v>
      </c>
      <c r="U17" s="1">
        <v>3</v>
      </c>
      <c r="V17" s="5">
        <f t="shared" si="2"/>
        <v>7</v>
      </c>
      <c r="W17" s="7">
        <f t="shared" si="9"/>
        <v>1.1666666666666667</v>
      </c>
      <c r="X17" s="12" t="s">
        <v>48</v>
      </c>
      <c r="Y17" s="1">
        <v>1</v>
      </c>
      <c r="Z17" s="1">
        <v>2</v>
      </c>
      <c r="AA17" s="1">
        <v>2</v>
      </c>
      <c r="AB17" s="1">
        <v>1</v>
      </c>
      <c r="AC17" s="1">
        <v>2</v>
      </c>
      <c r="AD17" s="1">
        <v>2</v>
      </c>
      <c r="AE17" s="5">
        <f t="shared" si="10"/>
        <v>10</v>
      </c>
      <c r="AF17" s="7">
        <f t="shared" si="11"/>
        <v>1.6666666666666667</v>
      </c>
      <c r="AG17" s="12" t="str">
        <f t="shared" si="3"/>
        <v>ІІ ур</v>
      </c>
      <c r="AH17" s="6">
        <f t="shared" si="4"/>
        <v>28</v>
      </c>
      <c r="AI17" s="8">
        <f t="shared" si="12"/>
        <v>1.3333333333333333</v>
      </c>
      <c r="AJ17" s="12" t="str">
        <f t="shared" si="5"/>
        <v>І ур</v>
      </c>
    </row>
    <row r="18" spans="2:36" x14ac:dyDescent="0.25">
      <c r="B18" s="1">
        <v>10</v>
      </c>
      <c r="C18" s="1" t="s">
        <v>31</v>
      </c>
      <c r="D18" s="1">
        <v>1</v>
      </c>
      <c r="E18" s="1">
        <v>1</v>
      </c>
      <c r="F18" s="1">
        <v>1</v>
      </c>
      <c r="G18" s="1">
        <v>1</v>
      </c>
      <c r="H18" s="5">
        <f t="shared" si="0"/>
        <v>4</v>
      </c>
      <c r="I18" s="7">
        <f t="shared" si="6"/>
        <v>0.66666666666666663</v>
      </c>
      <c r="J18" s="12" t="s">
        <v>48</v>
      </c>
      <c r="K18" s="1">
        <v>1</v>
      </c>
      <c r="L18" s="1">
        <v>2</v>
      </c>
      <c r="M18" s="1">
        <v>1</v>
      </c>
      <c r="N18" s="1">
        <v>1</v>
      </c>
      <c r="O18" s="1">
        <v>1</v>
      </c>
      <c r="P18" s="5">
        <f t="shared" si="7"/>
        <v>6</v>
      </c>
      <c r="Q18" s="7">
        <f t="shared" si="8"/>
        <v>2</v>
      </c>
      <c r="R18" s="12" t="str">
        <f t="shared" si="1"/>
        <v>ІІ ур</v>
      </c>
      <c r="S18" s="1">
        <v>1</v>
      </c>
      <c r="T18" s="1">
        <v>1</v>
      </c>
      <c r="U18" s="1">
        <v>1</v>
      </c>
      <c r="V18" s="5">
        <f t="shared" si="2"/>
        <v>3</v>
      </c>
      <c r="W18" s="7">
        <f t="shared" si="9"/>
        <v>0.5</v>
      </c>
      <c r="X18" s="12" t="s">
        <v>48</v>
      </c>
      <c r="Y18" s="1">
        <v>1</v>
      </c>
      <c r="Z18" s="1">
        <v>1</v>
      </c>
      <c r="AA18" s="1">
        <v>1</v>
      </c>
      <c r="AB18" s="1">
        <v>1</v>
      </c>
      <c r="AC18" s="1">
        <v>2</v>
      </c>
      <c r="AD18" s="1">
        <v>2</v>
      </c>
      <c r="AE18" s="5">
        <f t="shared" si="10"/>
        <v>8</v>
      </c>
      <c r="AF18" s="7">
        <f t="shared" si="11"/>
        <v>1.3333333333333333</v>
      </c>
      <c r="AG18" s="12" t="str">
        <f t="shared" si="3"/>
        <v>І ур</v>
      </c>
      <c r="AH18" s="6">
        <f t="shared" si="4"/>
        <v>21</v>
      </c>
      <c r="AI18" s="8">
        <f t="shared" si="12"/>
        <v>1</v>
      </c>
      <c r="AJ18" s="12" t="str">
        <f t="shared" si="5"/>
        <v>І ур</v>
      </c>
    </row>
    <row r="19" spans="2:36" x14ac:dyDescent="0.25">
      <c r="B19" s="1">
        <v>11</v>
      </c>
      <c r="C19" s="1" t="s">
        <v>32</v>
      </c>
      <c r="D19" s="1">
        <v>1</v>
      </c>
      <c r="E19" s="1">
        <v>2</v>
      </c>
      <c r="F19" s="1">
        <v>2</v>
      </c>
      <c r="G19" s="1">
        <v>2</v>
      </c>
      <c r="H19" s="5">
        <f t="shared" si="0"/>
        <v>7</v>
      </c>
      <c r="I19" s="7">
        <f t="shared" si="6"/>
        <v>1.1666666666666667</v>
      </c>
      <c r="J19" s="12" t="s">
        <v>48</v>
      </c>
      <c r="K19" s="1">
        <v>1</v>
      </c>
      <c r="L19" s="1">
        <v>1</v>
      </c>
      <c r="M19" s="1">
        <v>2</v>
      </c>
      <c r="N19" s="1">
        <v>1</v>
      </c>
      <c r="O19" s="1">
        <v>1</v>
      </c>
      <c r="P19" s="5">
        <f t="shared" si="7"/>
        <v>6</v>
      </c>
      <c r="Q19" s="7">
        <f t="shared" si="8"/>
        <v>2</v>
      </c>
      <c r="R19" s="12" t="str">
        <f t="shared" si="1"/>
        <v>ІІ ур</v>
      </c>
      <c r="S19" s="1">
        <v>1</v>
      </c>
      <c r="T19" s="1">
        <v>1</v>
      </c>
      <c r="U19" s="1">
        <v>1</v>
      </c>
      <c r="V19" s="5">
        <f t="shared" si="2"/>
        <v>3</v>
      </c>
      <c r="W19" s="7">
        <f t="shared" si="9"/>
        <v>0.5</v>
      </c>
      <c r="X19" s="12" t="s">
        <v>48</v>
      </c>
      <c r="Y19" s="1">
        <v>1</v>
      </c>
      <c r="Z19" s="1">
        <v>2</v>
      </c>
      <c r="AA19" s="1">
        <v>1</v>
      </c>
      <c r="AB19" s="1">
        <v>2</v>
      </c>
      <c r="AC19" s="1">
        <v>1</v>
      </c>
      <c r="AD19" s="1">
        <v>2</v>
      </c>
      <c r="AE19" s="5">
        <f t="shared" si="10"/>
        <v>9</v>
      </c>
      <c r="AF19" s="7">
        <f t="shared" si="11"/>
        <v>1.5</v>
      </c>
      <c r="AG19" s="12" t="str">
        <f t="shared" si="3"/>
        <v>І ур</v>
      </c>
      <c r="AH19" s="6">
        <f t="shared" si="4"/>
        <v>25</v>
      </c>
      <c r="AI19" s="8">
        <f t="shared" si="12"/>
        <v>1.1904761904761905</v>
      </c>
      <c r="AJ19" s="12" t="str">
        <f t="shared" si="5"/>
        <v>І ур</v>
      </c>
    </row>
    <row r="20" spans="2:36" x14ac:dyDescent="0.25">
      <c r="B20" s="1">
        <v>12</v>
      </c>
      <c r="C20" s="1" t="s">
        <v>33</v>
      </c>
      <c r="D20" s="1">
        <v>2</v>
      </c>
      <c r="E20" s="1">
        <v>1</v>
      </c>
      <c r="F20" s="1">
        <v>2</v>
      </c>
      <c r="G20" s="1">
        <v>1</v>
      </c>
      <c r="H20" s="5">
        <f t="shared" si="0"/>
        <v>6</v>
      </c>
      <c r="I20" s="7">
        <f t="shared" si="6"/>
        <v>1</v>
      </c>
      <c r="J20" s="12" t="s">
        <v>48</v>
      </c>
      <c r="K20" s="1">
        <v>1</v>
      </c>
      <c r="L20" s="1">
        <v>2</v>
      </c>
      <c r="M20" s="1">
        <v>1</v>
      </c>
      <c r="N20" s="1">
        <v>1</v>
      </c>
      <c r="O20" s="1">
        <v>2</v>
      </c>
      <c r="P20" s="5">
        <f t="shared" si="7"/>
        <v>7</v>
      </c>
      <c r="Q20" s="7">
        <f t="shared" si="8"/>
        <v>2.3333333333333335</v>
      </c>
      <c r="R20" s="12" t="str">
        <f t="shared" si="1"/>
        <v>ІІ ур</v>
      </c>
      <c r="S20" s="1">
        <v>1</v>
      </c>
      <c r="T20" s="1">
        <v>1</v>
      </c>
      <c r="U20" s="1">
        <v>1</v>
      </c>
      <c r="V20" s="5">
        <f t="shared" si="2"/>
        <v>3</v>
      </c>
      <c r="W20" s="7">
        <f t="shared" si="9"/>
        <v>0.5</v>
      </c>
      <c r="X20" s="12" t="s">
        <v>48</v>
      </c>
      <c r="Y20" s="1">
        <v>1</v>
      </c>
      <c r="Z20" s="1">
        <v>2</v>
      </c>
      <c r="AA20" s="1">
        <v>1</v>
      </c>
      <c r="AB20" s="1">
        <v>2</v>
      </c>
      <c r="AC20" s="1">
        <v>1</v>
      </c>
      <c r="AD20" s="1">
        <v>2</v>
      </c>
      <c r="AE20" s="5">
        <f t="shared" si="10"/>
        <v>9</v>
      </c>
      <c r="AF20" s="7">
        <f t="shared" si="11"/>
        <v>1.5</v>
      </c>
      <c r="AG20" s="12" t="str">
        <f t="shared" si="3"/>
        <v>І ур</v>
      </c>
      <c r="AH20" s="6">
        <f t="shared" si="4"/>
        <v>25</v>
      </c>
      <c r="AI20" s="8">
        <f t="shared" si="12"/>
        <v>1.1904761904761905</v>
      </c>
      <c r="AJ20" s="12" t="str">
        <f t="shared" si="5"/>
        <v>І ур</v>
      </c>
    </row>
    <row r="21" spans="2:36" x14ac:dyDescent="0.25">
      <c r="B21" s="1">
        <v>13</v>
      </c>
      <c r="C21" s="1" t="s">
        <v>34</v>
      </c>
      <c r="D21" s="1">
        <v>2</v>
      </c>
      <c r="E21" s="1">
        <v>1</v>
      </c>
      <c r="F21" s="1">
        <v>2</v>
      </c>
      <c r="G21" s="1">
        <v>1</v>
      </c>
      <c r="H21" s="5">
        <f t="shared" si="0"/>
        <v>6</v>
      </c>
      <c r="I21" s="7">
        <f t="shared" si="6"/>
        <v>1</v>
      </c>
      <c r="J21" s="12" t="s">
        <v>48</v>
      </c>
      <c r="K21" s="1">
        <v>1</v>
      </c>
      <c r="L21" s="1">
        <v>2</v>
      </c>
      <c r="M21" s="1">
        <v>1</v>
      </c>
      <c r="N21" s="1">
        <v>1</v>
      </c>
      <c r="O21" s="1">
        <v>2</v>
      </c>
      <c r="P21" s="5">
        <f t="shared" si="7"/>
        <v>7</v>
      </c>
      <c r="Q21" s="7">
        <f t="shared" si="8"/>
        <v>2.3333333333333335</v>
      </c>
      <c r="R21" s="12" t="str">
        <f t="shared" si="1"/>
        <v>ІІ ур</v>
      </c>
      <c r="S21" s="1">
        <v>1</v>
      </c>
      <c r="T21" s="1">
        <v>1</v>
      </c>
      <c r="U21" s="1">
        <v>1</v>
      </c>
      <c r="V21" s="5">
        <f t="shared" si="2"/>
        <v>3</v>
      </c>
      <c r="W21" s="7">
        <f t="shared" si="9"/>
        <v>0.5</v>
      </c>
      <c r="X21" s="12" t="s">
        <v>48</v>
      </c>
      <c r="Y21" s="1">
        <v>1</v>
      </c>
      <c r="Z21" s="1">
        <v>2</v>
      </c>
      <c r="AA21" s="1">
        <v>1</v>
      </c>
      <c r="AB21" s="1">
        <v>2</v>
      </c>
      <c r="AC21" s="1">
        <v>1</v>
      </c>
      <c r="AD21" s="1">
        <v>2</v>
      </c>
      <c r="AE21" s="5">
        <f t="shared" si="10"/>
        <v>9</v>
      </c>
      <c r="AF21" s="7">
        <f t="shared" si="11"/>
        <v>1.5</v>
      </c>
      <c r="AG21" s="12" t="str">
        <f t="shared" si="3"/>
        <v>І ур</v>
      </c>
      <c r="AH21" s="6">
        <f t="shared" si="4"/>
        <v>25</v>
      </c>
      <c r="AI21" s="8">
        <f t="shared" si="12"/>
        <v>1.1904761904761905</v>
      </c>
      <c r="AJ21" s="12" t="str">
        <f t="shared" si="5"/>
        <v>І ур</v>
      </c>
    </row>
    <row r="22" spans="2:36" x14ac:dyDescent="0.25">
      <c r="B22" s="1">
        <v>14</v>
      </c>
      <c r="C22" s="1" t="s">
        <v>35</v>
      </c>
      <c r="D22" s="1">
        <v>1</v>
      </c>
      <c r="E22" s="1">
        <v>1</v>
      </c>
      <c r="F22" s="1">
        <v>1</v>
      </c>
      <c r="G22" s="1">
        <v>1</v>
      </c>
      <c r="H22" s="5">
        <f t="shared" si="0"/>
        <v>4</v>
      </c>
      <c r="I22" s="7">
        <f t="shared" si="6"/>
        <v>0.66666666666666663</v>
      </c>
      <c r="J22" s="12" t="s">
        <v>48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5">
        <f t="shared" si="7"/>
        <v>5</v>
      </c>
      <c r="Q22" s="7">
        <f t="shared" si="8"/>
        <v>1.6666666666666667</v>
      </c>
      <c r="R22" s="12" t="str">
        <f t="shared" si="1"/>
        <v>ІІ ур</v>
      </c>
      <c r="S22" s="1">
        <v>1</v>
      </c>
      <c r="T22" s="1">
        <v>1</v>
      </c>
      <c r="U22" s="1">
        <v>1</v>
      </c>
      <c r="V22" s="5">
        <f t="shared" si="2"/>
        <v>3</v>
      </c>
      <c r="W22" s="7">
        <f t="shared" si="9"/>
        <v>0.5</v>
      </c>
      <c r="X22" s="12" t="s">
        <v>48</v>
      </c>
      <c r="Y22" s="1">
        <v>1</v>
      </c>
      <c r="Z22" s="1">
        <v>1</v>
      </c>
      <c r="AA22" s="1">
        <v>2</v>
      </c>
      <c r="AB22" s="1">
        <v>1</v>
      </c>
      <c r="AC22" s="1">
        <v>2</v>
      </c>
      <c r="AD22" s="1">
        <v>2</v>
      </c>
      <c r="AE22" s="5">
        <f t="shared" si="10"/>
        <v>9</v>
      </c>
      <c r="AF22" s="7">
        <f t="shared" si="11"/>
        <v>1.5</v>
      </c>
      <c r="AG22" s="12" t="str">
        <f t="shared" si="3"/>
        <v>І ур</v>
      </c>
      <c r="AH22" s="6">
        <f t="shared" si="4"/>
        <v>21</v>
      </c>
      <c r="AI22" s="8">
        <f t="shared" si="12"/>
        <v>1</v>
      </c>
      <c r="AJ22" s="12" t="str">
        <f t="shared" si="5"/>
        <v>І ур</v>
      </c>
    </row>
    <row r="23" spans="2:36" x14ac:dyDescent="0.25">
      <c r="B23" s="1">
        <v>15</v>
      </c>
      <c r="C23" s="1" t="s">
        <v>36</v>
      </c>
      <c r="D23" s="1">
        <v>2</v>
      </c>
      <c r="E23" s="1">
        <v>1</v>
      </c>
      <c r="F23" s="1">
        <v>1</v>
      </c>
      <c r="G23" s="1">
        <v>1</v>
      </c>
      <c r="H23" s="5">
        <f t="shared" si="0"/>
        <v>5</v>
      </c>
      <c r="I23" s="7">
        <f t="shared" si="6"/>
        <v>0.83333333333333337</v>
      </c>
      <c r="J23" s="12" t="s">
        <v>48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5">
        <f t="shared" si="7"/>
        <v>5</v>
      </c>
      <c r="Q23" s="7">
        <f t="shared" si="8"/>
        <v>1.6666666666666667</v>
      </c>
      <c r="R23" s="12" t="str">
        <f t="shared" si="1"/>
        <v>ІІ ур</v>
      </c>
      <c r="S23" s="1">
        <v>1</v>
      </c>
      <c r="T23" s="1">
        <v>1</v>
      </c>
      <c r="U23" s="1">
        <v>1</v>
      </c>
      <c r="V23" s="5">
        <f t="shared" si="2"/>
        <v>3</v>
      </c>
      <c r="W23" s="7">
        <f t="shared" si="9"/>
        <v>0.5</v>
      </c>
      <c r="X23" s="12" t="s">
        <v>48</v>
      </c>
      <c r="Y23" s="1">
        <v>1</v>
      </c>
      <c r="Z23" s="1">
        <v>1</v>
      </c>
      <c r="AA23" s="1">
        <v>1</v>
      </c>
      <c r="AB23" s="1">
        <v>1</v>
      </c>
      <c r="AC23" s="1">
        <v>1</v>
      </c>
      <c r="AD23" s="1">
        <v>1</v>
      </c>
      <c r="AE23" s="5">
        <f t="shared" si="10"/>
        <v>6</v>
      </c>
      <c r="AF23" s="7">
        <f t="shared" si="11"/>
        <v>1</v>
      </c>
      <c r="AG23" s="12" t="str">
        <f t="shared" si="3"/>
        <v>І ур</v>
      </c>
      <c r="AH23" s="6">
        <f t="shared" si="4"/>
        <v>19</v>
      </c>
      <c r="AI23" s="8">
        <f t="shared" si="12"/>
        <v>0.90476190476190477</v>
      </c>
      <c r="AJ23" s="12" t="s">
        <v>12</v>
      </c>
    </row>
    <row r="24" spans="2:36" x14ac:dyDescent="0.25">
      <c r="B24" s="1">
        <v>16</v>
      </c>
      <c r="C24" s="1" t="s">
        <v>37</v>
      </c>
      <c r="D24" s="1">
        <v>2</v>
      </c>
      <c r="E24" s="1">
        <v>1</v>
      </c>
      <c r="F24" s="1">
        <v>2</v>
      </c>
      <c r="G24" s="1">
        <v>1</v>
      </c>
      <c r="H24" s="5">
        <f t="shared" si="0"/>
        <v>6</v>
      </c>
      <c r="I24" s="7">
        <f t="shared" si="6"/>
        <v>1</v>
      </c>
      <c r="J24" s="12" t="s">
        <v>48</v>
      </c>
      <c r="K24" s="1">
        <v>1</v>
      </c>
      <c r="L24" s="1">
        <v>2</v>
      </c>
      <c r="M24" s="1">
        <v>1</v>
      </c>
      <c r="N24" s="1">
        <v>1</v>
      </c>
      <c r="O24" s="1">
        <v>1</v>
      </c>
      <c r="P24" s="5">
        <f t="shared" si="7"/>
        <v>6</v>
      </c>
      <c r="Q24" s="7">
        <f t="shared" si="8"/>
        <v>2</v>
      </c>
      <c r="R24" s="12" t="str">
        <f t="shared" si="1"/>
        <v>ІІ ур</v>
      </c>
      <c r="S24" s="1">
        <v>1</v>
      </c>
      <c r="T24" s="1">
        <v>1</v>
      </c>
      <c r="U24" s="1">
        <v>1</v>
      </c>
      <c r="V24" s="5">
        <f t="shared" si="2"/>
        <v>3</v>
      </c>
      <c r="W24" s="7">
        <f t="shared" si="9"/>
        <v>0.5</v>
      </c>
      <c r="X24" s="12" t="s">
        <v>48</v>
      </c>
      <c r="Y24" s="1">
        <v>1</v>
      </c>
      <c r="Z24" s="1">
        <v>1</v>
      </c>
      <c r="AA24" s="1">
        <v>1</v>
      </c>
      <c r="AB24" s="1">
        <v>1</v>
      </c>
      <c r="AC24" s="1">
        <v>1</v>
      </c>
      <c r="AD24" s="1">
        <v>1</v>
      </c>
      <c r="AE24" s="5">
        <f t="shared" si="10"/>
        <v>6</v>
      </c>
      <c r="AF24" s="7">
        <f t="shared" si="11"/>
        <v>1</v>
      </c>
      <c r="AG24" s="12" t="str">
        <f t="shared" si="3"/>
        <v>І ур</v>
      </c>
      <c r="AH24" s="6">
        <f t="shared" si="4"/>
        <v>21</v>
      </c>
      <c r="AI24" s="8">
        <f t="shared" si="12"/>
        <v>1</v>
      </c>
      <c r="AJ24" s="12" t="str">
        <f t="shared" si="5"/>
        <v>І ур</v>
      </c>
    </row>
    <row r="25" spans="2:36" x14ac:dyDescent="0.25">
      <c r="B25" s="1">
        <v>17</v>
      </c>
      <c r="C25" s="1" t="s">
        <v>38</v>
      </c>
      <c r="D25" s="1">
        <v>2</v>
      </c>
      <c r="E25" s="1">
        <v>1</v>
      </c>
      <c r="F25" s="1">
        <v>2</v>
      </c>
      <c r="G25" s="1">
        <v>1</v>
      </c>
      <c r="H25" s="5">
        <f t="shared" si="0"/>
        <v>6</v>
      </c>
      <c r="I25" s="7">
        <f t="shared" si="6"/>
        <v>1</v>
      </c>
      <c r="J25" s="12" t="s">
        <v>48</v>
      </c>
      <c r="K25" s="1">
        <v>1</v>
      </c>
      <c r="L25" s="1">
        <v>1</v>
      </c>
      <c r="M25" s="1">
        <v>2</v>
      </c>
      <c r="N25" s="1">
        <v>2</v>
      </c>
      <c r="O25" s="1">
        <v>1</v>
      </c>
      <c r="P25" s="5">
        <f t="shared" si="7"/>
        <v>7</v>
      </c>
      <c r="Q25" s="7">
        <f t="shared" si="8"/>
        <v>2.3333333333333335</v>
      </c>
      <c r="R25" s="12" t="str">
        <f t="shared" si="1"/>
        <v>ІІ ур</v>
      </c>
      <c r="S25" s="1">
        <v>1</v>
      </c>
      <c r="T25" s="1">
        <v>2</v>
      </c>
      <c r="U25" s="1">
        <v>2</v>
      </c>
      <c r="V25" s="5">
        <f t="shared" si="2"/>
        <v>5</v>
      </c>
      <c r="W25" s="7">
        <f t="shared" si="9"/>
        <v>0.83333333333333337</v>
      </c>
      <c r="X25" s="12" t="s">
        <v>13</v>
      </c>
      <c r="Y25" s="1">
        <v>1</v>
      </c>
      <c r="Z25" s="1">
        <v>2</v>
      </c>
      <c r="AA25" s="1">
        <v>2</v>
      </c>
      <c r="AB25" s="1">
        <v>2</v>
      </c>
      <c r="AC25" s="1">
        <v>2</v>
      </c>
      <c r="AD25" s="1">
        <v>2</v>
      </c>
      <c r="AE25" s="5">
        <f t="shared" si="10"/>
        <v>11</v>
      </c>
      <c r="AF25" s="7">
        <f t="shared" si="11"/>
        <v>1.8333333333333333</v>
      </c>
      <c r="AG25" s="12" t="str">
        <f t="shared" si="3"/>
        <v>ІІ ур</v>
      </c>
      <c r="AH25" s="6">
        <f t="shared" si="4"/>
        <v>29</v>
      </c>
      <c r="AI25" s="8">
        <f t="shared" si="12"/>
        <v>1.3809523809523809</v>
      </c>
      <c r="AJ25" s="12" t="str">
        <f t="shared" si="5"/>
        <v>І ур</v>
      </c>
    </row>
    <row r="26" spans="2:36" x14ac:dyDescent="0.25">
      <c r="B26" s="1">
        <v>18</v>
      </c>
      <c r="C26" s="1" t="s">
        <v>39</v>
      </c>
      <c r="D26" s="1">
        <v>2</v>
      </c>
      <c r="E26" s="1">
        <v>1</v>
      </c>
      <c r="F26" s="1">
        <v>2</v>
      </c>
      <c r="G26" s="1">
        <v>1</v>
      </c>
      <c r="H26" s="5">
        <f t="shared" si="0"/>
        <v>6</v>
      </c>
      <c r="I26" s="7">
        <f t="shared" si="6"/>
        <v>1</v>
      </c>
      <c r="J26" s="12" t="s">
        <v>48</v>
      </c>
      <c r="K26" s="1">
        <v>1</v>
      </c>
      <c r="L26" s="1">
        <v>1</v>
      </c>
      <c r="M26" s="1">
        <v>2</v>
      </c>
      <c r="N26" s="1">
        <v>2</v>
      </c>
      <c r="O26" s="1">
        <v>1</v>
      </c>
      <c r="P26" s="5">
        <f t="shared" si="7"/>
        <v>7</v>
      </c>
      <c r="Q26" s="7">
        <f t="shared" si="8"/>
        <v>2.3333333333333335</v>
      </c>
      <c r="R26" s="12" t="str">
        <f t="shared" si="1"/>
        <v>ІІ ур</v>
      </c>
      <c r="S26" s="1">
        <v>2</v>
      </c>
      <c r="T26" s="1">
        <v>2</v>
      </c>
      <c r="U26" s="1">
        <v>2</v>
      </c>
      <c r="V26" s="5">
        <f t="shared" si="2"/>
        <v>6</v>
      </c>
      <c r="W26" s="7">
        <f t="shared" si="9"/>
        <v>1</v>
      </c>
      <c r="X26" s="12" t="s">
        <v>48</v>
      </c>
      <c r="Y26" s="1">
        <v>1</v>
      </c>
      <c r="Z26" s="1">
        <v>2</v>
      </c>
      <c r="AA26" s="1">
        <v>1</v>
      </c>
      <c r="AB26" s="1">
        <v>1</v>
      </c>
      <c r="AC26" s="1">
        <v>1</v>
      </c>
      <c r="AD26" s="1">
        <v>1</v>
      </c>
      <c r="AE26" s="5">
        <f t="shared" si="10"/>
        <v>7</v>
      </c>
      <c r="AF26" s="7">
        <f t="shared" si="11"/>
        <v>1.1666666666666667</v>
      </c>
      <c r="AG26" s="12" t="str">
        <f t="shared" si="3"/>
        <v>І ур</v>
      </c>
      <c r="AH26" s="6">
        <f t="shared" si="4"/>
        <v>26</v>
      </c>
      <c r="AI26" s="8">
        <f t="shared" si="12"/>
        <v>1.2380952380952381</v>
      </c>
      <c r="AJ26" s="12" t="str">
        <f t="shared" si="5"/>
        <v>І ур</v>
      </c>
    </row>
    <row r="27" spans="2:36" x14ac:dyDescent="0.25">
      <c r="B27" s="1">
        <v>19</v>
      </c>
      <c r="C27" s="1" t="s">
        <v>40</v>
      </c>
      <c r="D27" s="1">
        <v>2</v>
      </c>
      <c r="E27" s="1">
        <v>1</v>
      </c>
      <c r="F27" s="1">
        <v>2</v>
      </c>
      <c r="G27" s="1">
        <v>1</v>
      </c>
      <c r="H27" s="5">
        <f t="shared" si="0"/>
        <v>6</v>
      </c>
      <c r="I27" s="7">
        <f t="shared" si="6"/>
        <v>1</v>
      </c>
      <c r="J27" s="12" t="s">
        <v>48</v>
      </c>
      <c r="K27" s="1">
        <v>1</v>
      </c>
      <c r="L27" s="1">
        <v>2</v>
      </c>
      <c r="M27" s="1">
        <v>2</v>
      </c>
      <c r="N27" s="1">
        <v>1</v>
      </c>
      <c r="O27" s="1">
        <v>1</v>
      </c>
      <c r="P27" s="5">
        <f t="shared" si="7"/>
        <v>7</v>
      </c>
      <c r="Q27" s="7">
        <f t="shared" si="8"/>
        <v>2.3333333333333335</v>
      </c>
      <c r="R27" s="12" t="str">
        <f t="shared" si="1"/>
        <v>ІІ ур</v>
      </c>
      <c r="S27" s="1">
        <v>2</v>
      </c>
      <c r="T27" s="1">
        <v>2</v>
      </c>
      <c r="U27" s="1">
        <v>2</v>
      </c>
      <c r="V27" s="5">
        <f t="shared" si="2"/>
        <v>6</v>
      </c>
      <c r="W27" s="7">
        <f t="shared" si="9"/>
        <v>1</v>
      </c>
      <c r="X27" s="12" t="s">
        <v>48</v>
      </c>
      <c r="Y27" s="1">
        <v>1</v>
      </c>
      <c r="Z27" s="1">
        <v>1</v>
      </c>
      <c r="AA27" s="1">
        <v>2</v>
      </c>
      <c r="AB27" s="1">
        <v>1</v>
      </c>
      <c r="AC27" s="1">
        <v>2</v>
      </c>
      <c r="AD27" s="1">
        <v>1</v>
      </c>
      <c r="AE27" s="5">
        <f t="shared" si="10"/>
        <v>8</v>
      </c>
      <c r="AF27" s="7">
        <f t="shared" si="11"/>
        <v>1.3333333333333333</v>
      </c>
      <c r="AG27" s="12" t="str">
        <f t="shared" si="3"/>
        <v>І ур</v>
      </c>
      <c r="AH27" s="6">
        <f t="shared" si="4"/>
        <v>27</v>
      </c>
      <c r="AI27" s="8">
        <f t="shared" si="12"/>
        <v>1.2857142857142858</v>
      </c>
      <c r="AJ27" s="12" t="str">
        <f t="shared" si="5"/>
        <v>І ур</v>
      </c>
    </row>
    <row r="28" spans="2:36" x14ac:dyDescent="0.25">
      <c r="B28" s="1">
        <v>20</v>
      </c>
      <c r="C28" s="1" t="s">
        <v>41</v>
      </c>
      <c r="D28" s="1">
        <v>2</v>
      </c>
      <c r="E28" s="1">
        <v>2</v>
      </c>
      <c r="F28" s="1">
        <v>1</v>
      </c>
      <c r="G28" s="1">
        <v>1</v>
      </c>
      <c r="H28" s="5">
        <f t="shared" si="0"/>
        <v>6</v>
      </c>
      <c r="I28" s="7">
        <f t="shared" si="6"/>
        <v>1</v>
      </c>
      <c r="J28" s="12" t="s">
        <v>48</v>
      </c>
      <c r="K28" s="1">
        <v>1</v>
      </c>
      <c r="L28" s="1">
        <v>1</v>
      </c>
      <c r="M28" s="1">
        <v>2</v>
      </c>
      <c r="N28" s="1">
        <v>2</v>
      </c>
      <c r="O28" s="1">
        <v>1</v>
      </c>
      <c r="P28" s="5">
        <f t="shared" si="7"/>
        <v>7</v>
      </c>
      <c r="Q28" s="7">
        <f t="shared" si="8"/>
        <v>2.3333333333333335</v>
      </c>
      <c r="R28" s="12" t="str">
        <f t="shared" si="1"/>
        <v>ІІ ур</v>
      </c>
      <c r="S28" s="1">
        <v>2</v>
      </c>
      <c r="T28" s="1">
        <v>2</v>
      </c>
      <c r="U28" s="1">
        <v>2</v>
      </c>
      <c r="V28" s="5">
        <f t="shared" si="2"/>
        <v>6</v>
      </c>
      <c r="W28" s="7">
        <f t="shared" si="9"/>
        <v>1</v>
      </c>
      <c r="X28" s="12" t="s">
        <v>48</v>
      </c>
      <c r="Y28" s="1">
        <v>1</v>
      </c>
      <c r="Z28" s="1">
        <v>2</v>
      </c>
      <c r="AA28" s="1">
        <v>2</v>
      </c>
      <c r="AB28" s="1">
        <v>1</v>
      </c>
      <c r="AC28" s="1">
        <v>1</v>
      </c>
      <c r="AD28" s="1">
        <v>1</v>
      </c>
      <c r="AE28" s="5">
        <f t="shared" si="10"/>
        <v>8</v>
      </c>
      <c r="AF28" s="7">
        <f t="shared" si="11"/>
        <v>1.3333333333333333</v>
      </c>
      <c r="AG28" s="12" t="str">
        <f t="shared" si="3"/>
        <v>І ур</v>
      </c>
      <c r="AH28" s="6">
        <f t="shared" si="4"/>
        <v>27</v>
      </c>
      <c r="AI28" s="8">
        <f t="shared" si="12"/>
        <v>1.2857142857142858</v>
      </c>
      <c r="AJ28" s="12" t="str">
        <f t="shared" si="5"/>
        <v>І ур</v>
      </c>
    </row>
    <row r="29" spans="2:36" x14ac:dyDescent="0.25">
      <c r="B29" s="1">
        <v>21</v>
      </c>
      <c r="C29" s="1" t="s">
        <v>42</v>
      </c>
      <c r="D29" s="1">
        <v>1</v>
      </c>
      <c r="E29" s="1">
        <v>1</v>
      </c>
      <c r="F29" s="1">
        <v>1</v>
      </c>
      <c r="G29" s="1">
        <v>1</v>
      </c>
      <c r="H29" s="5">
        <f t="shared" si="0"/>
        <v>4</v>
      </c>
      <c r="I29" s="7">
        <f t="shared" si="6"/>
        <v>0.66666666666666663</v>
      </c>
      <c r="J29" s="12" t="s">
        <v>48</v>
      </c>
      <c r="K29" s="1">
        <v>1</v>
      </c>
      <c r="L29" s="1">
        <v>1</v>
      </c>
      <c r="M29" s="1">
        <v>2</v>
      </c>
      <c r="N29" s="1">
        <v>2</v>
      </c>
      <c r="O29" s="1">
        <v>1</v>
      </c>
      <c r="P29" s="5">
        <f t="shared" si="7"/>
        <v>7</v>
      </c>
      <c r="Q29" s="7">
        <f t="shared" si="8"/>
        <v>2.3333333333333335</v>
      </c>
      <c r="R29" s="12" t="str">
        <f t="shared" si="1"/>
        <v>ІІ ур</v>
      </c>
      <c r="S29" s="1">
        <v>2</v>
      </c>
      <c r="T29" s="1">
        <v>2</v>
      </c>
      <c r="U29" s="1">
        <v>2</v>
      </c>
      <c r="V29" s="5">
        <f t="shared" si="2"/>
        <v>6</v>
      </c>
      <c r="W29" s="7">
        <f t="shared" si="9"/>
        <v>1</v>
      </c>
      <c r="X29" s="12" t="s">
        <v>48</v>
      </c>
      <c r="Y29" s="1">
        <v>1</v>
      </c>
      <c r="Z29" s="1">
        <v>1</v>
      </c>
      <c r="AA29" s="1">
        <v>1</v>
      </c>
      <c r="AB29" s="1">
        <v>1</v>
      </c>
      <c r="AC29" s="1">
        <v>2</v>
      </c>
      <c r="AD29" s="1">
        <v>2</v>
      </c>
      <c r="AE29" s="5">
        <f t="shared" si="10"/>
        <v>8</v>
      </c>
      <c r="AF29" s="7">
        <f t="shared" si="11"/>
        <v>1.3333333333333333</v>
      </c>
      <c r="AG29" s="12" t="str">
        <f t="shared" si="3"/>
        <v>І ур</v>
      </c>
      <c r="AH29" s="6">
        <f t="shared" si="4"/>
        <v>25</v>
      </c>
      <c r="AI29" s="8">
        <f t="shared" si="12"/>
        <v>1.1904761904761905</v>
      </c>
      <c r="AJ29" s="12" t="str">
        <f t="shared" si="5"/>
        <v>І ур</v>
      </c>
    </row>
    <row r="30" spans="2:36" x14ac:dyDescent="0.25">
      <c r="B30" s="1">
        <v>22</v>
      </c>
      <c r="C30" s="1" t="s">
        <v>43</v>
      </c>
      <c r="D30" s="1">
        <v>2</v>
      </c>
      <c r="E30" s="1">
        <v>1</v>
      </c>
      <c r="F30" s="1">
        <v>1</v>
      </c>
      <c r="G30" s="1">
        <v>1</v>
      </c>
      <c r="H30" s="5">
        <f t="shared" si="0"/>
        <v>5</v>
      </c>
      <c r="I30" s="7">
        <f t="shared" si="6"/>
        <v>0.83333333333333337</v>
      </c>
      <c r="J30" s="12" t="s">
        <v>48</v>
      </c>
      <c r="K30" s="1">
        <v>1</v>
      </c>
      <c r="L30" s="1">
        <v>2</v>
      </c>
      <c r="M30" s="1">
        <v>1</v>
      </c>
      <c r="N30" s="1">
        <v>1</v>
      </c>
      <c r="O30" s="1">
        <v>1</v>
      </c>
      <c r="P30" s="5">
        <f t="shared" si="7"/>
        <v>6</v>
      </c>
      <c r="Q30" s="7">
        <f t="shared" si="8"/>
        <v>2</v>
      </c>
      <c r="R30" s="12" t="str">
        <f t="shared" si="1"/>
        <v>ІІ ур</v>
      </c>
      <c r="S30" s="1">
        <v>1</v>
      </c>
      <c r="T30" s="1">
        <v>1</v>
      </c>
      <c r="U30" s="1">
        <v>1</v>
      </c>
      <c r="V30" s="5">
        <f t="shared" si="2"/>
        <v>3</v>
      </c>
      <c r="W30" s="7">
        <f t="shared" si="9"/>
        <v>0.5</v>
      </c>
      <c r="X30" s="12" t="s">
        <v>48</v>
      </c>
      <c r="Y30" s="1">
        <v>1</v>
      </c>
      <c r="Z30" s="1">
        <v>2</v>
      </c>
      <c r="AA30" s="1">
        <v>1</v>
      </c>
      <c r="AB30" s="1">
        <v>1</v>
      </c>
      <c r="AC30" s="1">
        <v>1</v>
      </c>
      <c r="AD30" s="1">
        <v>1</v>
      </c>
      <c r="AE30" s="5">
        <f t="shared" si="10"/>
        <v>7</v>
      </c>
      <c r="AF30" s="7">
        <f t="shared" si="11"/>
        <v>1.1666666666666667</v>
      </c>
      <c r="AG30" s="12" t="str">
        <f t="shared" si="3"/>
        <v>І ур</v>
      </c>
      <c r="AH30" s="6">
        <f t="shared" si="4"/>
        <v>21</v>
      </c>
      <c r="AI30" s="8">
        <f t="shared" si="12"/>
        <v>1</v>
      </c>
      <c r="AJ30" s="12" t="str">
        <f t="shared" si="5"/>
        <v>І ур</v>
      </c>
    </row>
    <row r="31" spans="2:36" x14ac:dyDescent="0.25">
      <c r="B31" s="1">
        <v>23</v>
      </c>
      <c r="C31" s="1" t="s">
        <v>44</v>
      </c>
      <c r="D31" s="1">
        <v>1</v>
      </c>
      <c r="E31" s="1">
        <v>1</v>
      </c>
      <c r="F31" s="1">
        <v>1</v>
      </c>
      <c r="G31" s="1">
        <v>1</v>
      </c>
      <c r="H31" s="5">
        <f t="shared" si="0"/>
        <v>4</v>
      </c>
      <c r="I31" s="7">
        <f t="shared" si="6"/>
        <v>0.66666666666666663</v>
      </c>
      <c r="J31" s="12" t="s">
        <v>48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5">
        <f t="shared" si="7"/>
        <v>5</v>
      </c>
      <c r="Q31" s="7">
        <f t="shared" si="8"/>
        <v>1.6666666666666667</v>
      </c>
      <c r="R31" s="12" t="str">
        <f t="shared" si="1"/>
        <v>ІІ ур</v>
      </c>
      <c r="S31" s="1">
        <v>1</v>
      </c>
      <c r="T31" s="1">
        <v>1</v>
      </c>
      <c r="U31" s="1">
        <v>1</v>
      </c>
      <c r="V31" s="5">
        <f t="shared" si="2"/>
        <v>3</v>
      </c>
      <c r="W31" s="7">
        <f t="shared" si="9"/>
        <v>0.5</v>
      </c>
      <c r="X31" s="12" t="s">
        <v>48</v>
      </c>
      <c r="Y31" s="1">
        <v>1</v>
      </c>
      <c r="Z31" s="1">
        <v>1</v>
      </c>
      <c r="AA31" s="1">
        <v>1</v>
      </c>
      <c r="AB31" s="1">
        <v>1</v>
      </c>
      <c r="AC31" s="1">
        <v>1</v>
      </c>
      <c r="AD31" s="1">
        <v>1</v>
      </c>
      <c r="AE31" s="5">
        <f t="shared" si="10"/>
        <v>6</v>
      </c>
      <c r="AF31" s="7">
        <f t="shared" si="11"/>
        <v>1</v>
      </c>
      <c r="AG31" s="12" t="str">
        <f t="shared" si="3"/>
        <v>І ур</v>
      </c>
      <c r="AH31" s="6">
        <f t="shared" si="4"/>
        <v>18</v>
      </c>
      <c r="AI31" s="8">
        <f t="shared" si="12"/>
        <v>0.8571428571428571</v>
      </c>
      <c r="AJ31" s="12" t="s">
        <v>12</v>
      </c>
    </row>
    <row r="32" spans="2:36" x14ac:dyDescent="0.25">
      <c r="B32" s="1">
        <v>24</v>
      </c>
      <c r="C32" s="1" t="s">
        <v>45</v>
      </c>
      <c r="D32" s="1">
        <v>1</v>
      </c>
      <c r="E32" s="1">
        <v>1</v>
      </c>
      <c r="F32" s="1">
        <v>1</v>
      </c>
      <c r="G32" s="1">
        <v>1</v>
      </c>
      <c r="H32" s="5">
        <f t="shared" si="0"/>
        <v>4</v>
      </c>
      <c r="I32" s="7">
        <f t="shared" si="6"/>
        <v>0.66666666666666663</v>
      </c>
      <c r="J32" s="12" t="s">
        <v>48</v>
      </c>
      <c r="K32" s="1">
        <v>1</v>
      </c>
      <c r="L32" s="1">
        <v>2</v>
      </c>
      <c r="M32" s="1">
        <v>1</v>
      </c>
      <c r="N32" s="1">
        <v>2</v>
      </c>
      <c r="O32" s="1">
        <v>1</v>
      </c>
      <c r="P32" s="5">
        <f t="shared" si="7"/>
        <v>7</v>
      </c>
      <c r="Q32" s="7">
        <f t="shared" si="8"/>
        <v>2.3333333333333335</v>
      </c>
      <c r="R32" s="12" t="str">
        <f t="shared" si="1"/>
        <v>ІІ ур</v>
      </c>
      <c r="S32" s="1">
        <v>1</v>
      </c>
      <c r="T32" s="1">
        <v>2</v>
      </c>
      <c r="U32" s="1">
        <v>1</v>
      </c>
      <c r="V32" s="5">
        <f t="shared" si="2"/>
        <v>4</v>
      </c>
      <c r="W32" s="7">
        <f t="shared" si="9"/>
        <v>0.66666666666666663</v>
      </c>
      <c r="X32" s="12" t="s">
        <v>13</v>
      </c>
      <c r="Y32" s="1">
        <v>1</v>
      </c>
      <c r="Z32" s="1">
        <v>2</v>
      </c>
      <c r="AA32" s="1">
        <v>1</v>
      </c>
      <c r="AB32" s="1">
        <v>1</v>
      </c>
      <c r="AC32" s="1">
        <v>1</v>
      </c>
      <c r="AD32" s="1">
        <v>1</v>
      </c>
      <c r="AE32" s="5">
        <f t="shared" si="10"/>
        <v>7</v>
      </c>
      <c r="AF32" s="7">
        <f t="shared" si="11"/>
        <v>1.1666666666666667</v>
      </c>
      <c r="AG32" s="12" t="str">
        <f t="shared" si="3"/>
        <v>І ур</v>
      </c>
      <c r="AH32" s="6">
        <f t="shared" si="4"/>
        <v>22</v>
      </c>
      <c r="AI32" s="8">
        <f t="shared" si="12"/>
        <v>1.0476190476190477</v>
      </c>
      <c r="AJ32" s="12" t="str">
        <f t="shared" si="5"/>
        <v>І ур</v>
      </c>
    </row>
    <row r="33" spans="1:36" x14ac:dyDescent="0.25">
      <c r="B33" s="1">
        <v>25</v>
      </c>
      <c r="C33" s="1" t="s">
        <v>46</v>
      </c>
      <c r="D33" s="1">
        <v>2</v>
      </c>
      <c r="E33" s="1">
        <v>2</v>
      </c>
      <c r="F33" s="1">
        <v>2</v>
      </c>
      <c r="G33" s="1">
        <v>2</v>
      </c>
      <c r="H33" s="5">
        <f t="shared" si="0"/>
        <v>8</v>
      </c>
      <c r="I33" s="7">
        <f t="shared" si="6"/>
        <v>1.3333333333333333</v>
      </c>
      <c r="J33" s="12" t="s">
        <v>48</v>
      </c>
      <c r="K33" s="1">
        <v>1</v>
      </c>
      <c r="L33" s="1">
        <v>2</v>
      </c>
      <c r="M33" s="1">
        <v>1</v>
      </c>
      <c r="N33" s="1">
        <v>1</v>
      </c>
      <c r="O33" s="1">
        <v>1</v>
      </c>
      <c r="P33" s="5">
        <f t="shared" si="7"/>
        <v>6</v>
      </c>
      <c r="Q33" s="7">
        <f t="shared" si="8"/>
        <v>2</v>
      </c>
      <c r="R33" s="12" t="str">
        <f t="shared" si="1"/>
        <v>ІІ ур</v>
      </c>
      <c r="S33" s="1">
        <v>1</v>
      </c>
      <c r="T33" s="1">
        <v>1</v>
      </c>
      <c r="U33" s="1">
        <v>1</v>
      </c>
      <c r="V33" s="5">
        <f t="shared" si="2"/>
        <v>3</v>
      </c>
      <c r="W33" s="7">
        <f t="shared" si="9"/>
        <v>0.5</v>
      </c>
      <c r="X33" s="12" t="s">
        <v>48</v>
      </c>
      <c r="Y33" s="1">
        <v>1</v>
      </c>
      <c r="Z33" s="1">
        <v>2</v>
      </c>
      <c r="AA33" s="1">
        <v>1</v>
      </c>
      <c r="AB33" s="1">
        <v>1</v>
      </c>
      <c r="AC33" s="1">
        <v>2</v>
      </c>
      <c r="AD33" s="1">
        <v>1</v>
      </c>
      <c r="AE33" s="5">
        <f t="shared" si="10"/>
        <v>8</v>
      </c>
      <c r="AF33" s="7">
        <f t="shared" si="11"/>
        <v>1.3333333333333333</v>
      </c>
      <c r="AG33" s="12" t="str">
        <f t="shared" si="3"/>
        <v>І ур</v>
      </c>
      <c r="AH33" s="6">
        <f t="shared" si="4"/>
        <v>25</v>
      </c>
      <c r="AI33" s="8">
        <f t="shared" si="12"/>
        <v>1.1904761904761905</v>
      </c>
      <c r="AJ33" s="12" t="str">
        <f t="shared" si="5"/>
        <v>І ур</v>
      </c>
    </row>
    <row r="34" spans="1:36" x14ac:dyDescent="0.25">
      <c r="B34" s="1">
        <v>26</v>
      </c>
      <c r="C34" s="1" t="s">
        <v>47</v>
      </c>
      <c r="D34" s="1">
        <v>1</v>
      </c>
      <c r="E34" s="1">
        <v>1</v>
      </c>
      <c r="F34" s="1">
        <v>1</v>
      </c>
      <c r="G34" s="1">
        <v>1</v>
      </c>
      <c r="H34" s="5">
        <f t="shared" si="0"/>
        <v>4</v>
      </c>
      <c r="I34" s="7">
        <f t="shared" si="6"/>
        <v>0.66666666666666663</v>
      </c>
      <c r="J34" s="12" t="s">
        <v>48</v>
      </c>
      <c r="K34" s="1">
        <v>1</v>
      </c>
      <c r="L34" s="1">
        <v>2</v>
      </c>
      <c r="M34" s="1">
        <v>1</v>
      </c>
      <c r="N34" s="1">
        <v>1</v>
      </c>
      <c r="O34" s="1">
        <v>0</v>
      </c>
      <c r="P34" s="5">
        <f t="shared" si="7"/>
        <v>5</v>
      </c>
      <c r="Q34" s="7">
        <f t="shared" si="8"/>
        <v>1.6666666666666667</v>
      </c>
      <c r="R34" s="12" t="str">
        <f t="shared" si="1"/>
        <v>ІІ ур</v>
      </c>
      <c r="S34" s="1">
        <v>1</v>
      </c>
      <c r="T34" s="1">
        <v>1</v>
      </c>
      <c r="U34" s="1">
        <v>1</v>
      </c>
      <c r="V34" s="5">
        <f t="shared" si="2"/>
        <v>3</v>
      </c>
      <c r="W34" s="7">
        <f t="shared" si="9"/>
        <v>0.5</v>
      </c>
      <c r="X34" s="12" t="s">
        <v>48</v>
      </c>
      <c r="Y34" s="1">
        <v>1</v>
      </c>
      <c r="Z34" s="1">
        <v>2</v>
      </c>
      <c r="AA34" s="1">
        <v>2</v>
      </c>
      <c r="AB34" s="1">
        <v>1</v>
      </c>
      <c r="AC34" s="1">
        <v>2</v>
      </c>
      <c r="AD34" s="1">
        <v>1</v>
      </c>
      <c r="AE34" s="5">
        <f t="shared" si="10"/>
        <v>9</v>
      </c>
      <c r="AF34" s="7">
        <f t="shared" si="11"/>
        <v>1.5</v>
      </c>
      <c r="AG34" s="12" t="str">
        <f t="shared" si="3"/>
        <v>І ур</v>
      </c>
      <c r="AH34" s="6">
        <f t="shared" si="4"/>
        <v>21</v>
      </c>
      <c r="AI34" s="8">
        <f t="shared" si="12"/>
        <v>1</v>
      </c>
      <c r="AJ34" s="12" t="str">
        <f t="shared" si="5"/>
        <v>І ур</v>
      </c>
    </row>
    <row r="35" spans="1:36" x14ac:dyDescent="0.25">
      <c r="B35" s="28"/>
      <c r="C35" s="18"/>
      <c r="D35" s="24"/>
      <c r="E35" s="24"/>
      <c r="F35" s="24"/>
      <c r="G35" s="24"/>
      <c r="H35" s="25"/>
      <c r="I35" s="1" t="s">
        <v>11</v>
      </c>
      <c r="J35" s="10" t="s">
        <v>7</v>
      </c>
      <c r="K35" s="23"/>
      <c r="L35" s="24"/>
      <c r="M35" s="24"/>
      <c r="N35" s="24"/>
      <c r="O35" s="24"/>
      <c r="P35" s="25"/>
      <c r="Q35" s="1" t="s">
        <v>11</v>
      </c>
      <c r="R35" s="10" t="s">
        <v>7</v>
      </c>
      <c r="S35" s="24"/>
      <c r="T35" s="24"/>
      <c r="U35" s="24"/>
      <c r="V35" s="25"/>
      <c r="W35" s="1" t="s">
        <v>11</v>
      </c>
      <c r="X35" s="10" t="s">
        <v>7</v>
      </c>
      <c r="Y35" s="23"/>
      <c r="Z35" s="24"/>
      <c r="AA35" s="24"/>
      <c r="AB35" s="24"/>
      <c r="AC35" s="24"/>
      <c r="AD35" s="24"/>
      <c r="AE35" s="25"/>
      <c r="AF35" s="1" t="s">
        <v>11</v>
      </c>
      <c r="AG35" s="10" t="s">
        <v>7</v>
      </c>
      <c r="AH35" s="2"/>
      <c r="AI35" s="2"/>
      <c r="AJ35" s="2"/>
    </row>
    <row r="36" spans="1:36" x14ac:dyDescent="0.25">
      <c r="B36" s="29"/>
      <c r="C36" s="19"/>
      <c r="D36" s="24"/>
      <c r="E36" s="24"/>
      <c r="F36" s="24"/>
      <c r="G36" s="24"/>
      <c r="H36" s="25"/>
      <c r="I36" s="9">
        <v>26</v>
      </c>
      <c r="J36" s="9">
        <v>100</v>
      </c>
      <c r="K36" s="23" t="s">
        <v>15</v>
      </c>
      <c r="L36" s="24"/>
      <c r="M36" s="24"/>
      <c r="N36" s="24"/>
      <c r="O36" s="24"/>
      <c r="P36" s="25"/>
      <c r="Q36" s="9">
        <v>26</v>
      </c>
      <c r="R36" s="9">
        <v>100</v>
      </c>
      <c r="S36" s="24" t="s">
        <v>49</v>
      </c>
      <c r="T36" s="24"/>
      <c r="U36" s="24"/>
      <c r="V36" s="25"/>
      <c r="W36" s="9">
        <v>26</v>
      </c>
      <c r="X36" s="9">
        <v>100</v>
      </c>
      <c r="Y36" s="23" t="s">
        <v>15</v>
      </c>
      <c r="Z36" s="24"/>
      <c r="AA36" s="24"/>
      <c r="AB36" s="24"/>
      <c r="AC36" s="24"/>
      <c r="AD36" s="24"/>
      <c r="AE36" s="25"/>
      <c r="AF36" s="9">
        <v>26</v>
      </c>
      <c r="AG36" s="9">
        <v>100</v>
      </c>
      <c r="AH36" s="2"/>
      <c r="AI36" s="2"/>
      <c r="AJ36" s="2"/>
    </row>
    <row r="37" spans="1:36" x14ac:dyDescent="0.25">
      <c r="B37" s="29"/>
      <c r="C37" s="19"/>
      <c r="D37" s="24" t="s">
        <v>16</v>
      </c>
      <c r="E37" s="24"/>
      <c r="F37" s="24"/>
      <c r="G37" s="24"/>
      <c r="H37" s="25"/>
      <c r="I37" s="11">
        <v>26</v>
      </c>
      <c r="J37" s="3">
        <f>(I37/I36)*100</f>
        <v>100</v>
      </c>
      <c r="K37" s="23" t="s">
        <v>16</v>
      </c>
      <c r="L37" s="24"/>
      <c r="M37" s="24"/>
      <c r="N37" s="24"/>
      <c r="O37" s="24"/>
      <c r="P37" s="25"/>
      <c r="Q37" s="11">
        <f>COUNTIF(R9:R34,"І ур")</f>
        <v>0</v>
      </c>
      <c r="R37" s="3">
        <f>(Q37/Q36)*100</f>
        <v>0</v>
      </c>
      <c r="S37" s="24" t="s">
        <v>16</v>
      </c>
      <c r="T37" s="24"/>
      <c r="U37" s="24"/>
      <c r="V37" s="25"/>
      <c r="W37" s="11">
        <v>18</v>
      </c>
      <c r="X37" s="3">
        <v>60</v>
      </c>
      <c r="Y37" s="23" t="s">
        <v>16</v>
      </c>
      <c r="Z37" s="24"/>
      <c r="AA37" s="24"/>
      <c r="AB37" s="24"/>
      <c r="AC37" s="24"/>
      <c r="AD37" s="24"/>
      <c r="AE37" s="25"/>
      <c r="AF37" s="11">
        <f>COUNTIF(AG9:AG34,"І ур")</f>
        <v>24</v>
      </c>
      <c r="AG37" s="3">
        <v>88</v>
      </c>
      <c r="AH37" s="2"/>
      <c r="AI37" s="2"/>
      <c r="AJ37" s="2"/>
    </row>
    <row r="38" spans="1:36" x14ac:dyDescent="0.25">
      <c r="B38" s="29"/>
      <c r="C38" s="19"/>
      <c r="D38" s="24" t="s">
        <v>17</v>
      </c>
      <c r="E38" s="24"/>
      <c r="F38" s="24"/>
      <c r="G38" s="24"/>
      <c r="H38" s="25"/>
      <c r="I38" s="11">
        <v>0</v>
      </c>
      <c r="J38" s="3">
        <f>(I38/I36)*100</f>
        <v>0</v>
      </c>
      <c r="K38" s="23" t="s">
        <v>17</v>
      </c>
      <c r="L38" s="24"/>
      <c r="M38" s="24"/>
      <c r="N38" s="24"/>
      <c r="O38" s="24"/>
      <c r="P38" s="25"/>
      <c r="Q38" s="11">
        <f>COUNTIF(R9:R34,"ІІ ур")</f>
        <v>26</v>
      </c>
      <c r="R38" s="3">
        <f>(Q38/Q36)*100</f>
        <v>100</v>
      </c>
      <c r="S38" s="24" t="s">
        <v>17</v>
      </c>
      <c r="T38" s="24"/>
      <c r="U38" s="24"/>
      <c r="V38" s="25"/>
      <c r="W38" s="11">
        <v>8</v>
      </c>
      <c r="X38" s="3">
        <v>26</v>
      </c>
      <c r="Y38" s="23" t="s">
        <v>17</v>
      </c>
      <c r="Z38" s="24"/>
      <c r="AA38" s="24"/>
      <c r="AB38" s="24"/>
      <c r="AC38" s="24"/>
      <c r="AD38" s="24"/>
      <c r="AE38" s="25"/>
      <c r="AF38" s="11">
        <f>COUNTIF(AG9:AG34,"ІІ ур")</f>
        <v>2</v>
      </c>
      <c r="AG38" s="3">
        <v>8</v>
      </c>
      <c r="AH38" s="2"/>
      <c r="AI38" s="2"/>
      <c r="AJ38" s="2"/>
    </row>
    <row r="39" spans="1:36" x14ac:dyDescent="0.25">
      <c r="B39" s="29"/>
      <c r="C39" s="19"/>
      <c r="D39" s="24" t="s">
        <v>18</v>
      </c>
      <c r="E39" s="24"/>
      <c r="F39" s="24"/>
      <c r="G39" s="24"/>
      <c r="H39" s="25"/>
      <c r="I39" s="11">
        <f>COUNTIF(J9:J34,"ІІІ ур")</f>
        <v>0</v>
      </c>
      <c r="J39" s="3">
        <f>(I39/I36)*100</f>
        <v>0</v>
      </c>
      <c r="K39" s="23" t="s">
        <v>18</v>
      </c>
      <c r="L39" s="24"/>
      <c r="M39" s="24"/>
      <c r="N39" s="24"/>
      <c r="O39" s="24"/>
      <c r="P39" s="25"/>
      <c r="Q39" s="11">
        <f>COUNTIF(R9:R34,"ІІІ ур")</f>
        <v>0</v>
      </c>
      <c r="R39" s="3">
        <f>(Q39/Q36)*100</f>
        <v>0</v>
      </c>
      <c r="S39" s="24" t="s">
        <v>18</v>
      </c>
      <c r="T39" s="24"/>
      <c r="U39" s="24"/>
      <c r="V39" s="25"/>
      <c r="W39" s="11">
        <f>COUNTIF(X9:X34,"ІІІ ур")</f>
        <v>0</v>
      </c>
      <c r="X39" s="3">
        <f>(W39/W36)*100</f>
        <v>0</v>
      </c>
      <c r="Y39" s="23" t="s">
        <v>18</v>
      </c>
      <c r="Z39" s="24"/>
      <c r="AA39" s="24"/>
      <c r="AB39" s="24"/>
      <c r="AC39" s="24"/>
      <c r="AD39" s="24"/>
      <c r="AE39" s="25"/>
      <c r="AF39" s="11">
        <f>COUNTIF(AG9:AG34,"ІІІ ур")</f>
        <v>0</v>
      </c>
      <c r="AG39" s="3">
        <v>4</v>
      </c>
      <c r="AH39" s="2"/>
      <c r="AI39" s="2"/>
      <c r="AJ39" s="2"/>
    </row>
    <row r="40" spans="1:36" x14ac:dyDescent="0.25">
      <c r="B40" s="29"/>
      <c r="C40" s="1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1" t="s">
        <v>11</v>
      </c>
      <c r="AJ40" s="10" t="s">
        <v>7</v>
      </c>
    </row>
    <row r="41" spans="1:36" x14ac:dyDescent="0.25">
      <c r="B41" s="29"/>
      <c r="C41" s="19"/>
      <c r="D41" s="31" t="s">
        <v>50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2"/>
      <c r="AI41" s="9">
        <v>26</v>
      </c>
      <c r="AJ41" s="9">
        <v>100</v>
      </c>
    </row>
    <row r="42" spans="1:36" x14ac:dyDescent="0.25">
      <c r="B42" s="29"/>
      <c r="C42" s="15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11">
        <f>COUNTIF(AJ9:AJ34,"І ур")</f>
        <v>26</v>
      </c>
      <c r="AJ42" s="3">
        <f>(AI42/AI41)*100</f>
        <v>100</v>
      </c>
    </row>
    <row r="43" spans="1:36" x14ac:dyDescent="0.25">
      <c r="B43" s="29"/>
      <c r="C43" s="15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11">
        <f>COUNTIF(AJ9:AJ34,"ІІ ур")</f>
        <v>0</v>
      </c>
      <c r="AJ43" s="3">
        <f>(AI43/AI41)*100</f>
        <v>0</v>
      </c>
    </row>
    <row r="44" spans="1:36" x14ac:dyDescent="0.25">
      <c r="B44" s="30"/>
      <c r="C44" s="1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11">
        <f>COUNTIF(AJ9:AJ34,"ІІІ ур")</f>
        <v>0</v>
      </c>
      <c r="AJ44" s="3">
        <f>(AI44/AI41)*100</f>
        <v>0</v>
      </c>
    </row>
    <row r="47" spans="1:36" x14ac:dyDescent="0.25">
      <c r="A47" s="4"/>
      <c r="B47" s="4"/>
      <c r="C47" s="4"/>
      <c r="D47" s="4"/>
    </row>
    <row r="96" spans="8:9" x14ac:dyDescent="0.25">
      <c r="H96">
        <v>1</v>
      </c>
      <c r="I96" t="s">
        <v>12</v>
      </c>
    </row>
    <row r="97" spans="8:9" x14ac:dyDescent="0.25">
      <c r="H97">
        <v>1.6</v>
      </c>
      <c r="I97" t="s">
        <v>13</v>
      </c>
    </row>
    <row r="98" spans="8:9" x14ac:dyDescent="0.25">
      <c r="H98">
        <v>2.6</v>
      </c>
      <c r="I98" t="s">
        <v>14</v>
      </c>
    </row>
  </sheetData>
  <autoFilter ref="AJ1:AJ47"/>
  <mergeCells count="50">
    <mergeCell ref="A2:AK2"/>
    <mergeCell ref="A3:AK3"/>
    <mergeCell ref="A4:AK4"/>
    <mergeCell ref="B6:AJ6"/>
    <mergeCell ref="B7:B8"/>
    <mergeCell ref="D7:G7"/>
    <mergeCell ref="K7:O7"/>
    <mergeCell ref="S7:U7"/>
    <mergeCell ref="Y7:AD7"/>
    <mergeCell ref="V7:V8"/>
    <mergeCell ref="AH7:AH8"/>
    <mergeCell ref="AI7:AI8"/>
    <mergeCell ref="AJ7:AJ8"/>
    <mergeCell ref="H7:H8"/>
    <mergeCell ref="I7:I8"/>
    <mergeCell ref="J7:J8"/>
    <mergeCell ref="D40:AH40"/>
    <mergeCell ref="D42:AH42"/>
    <mergeCell ref="D43:AH43"/>
    <mergeCell ref="D44:AH44"/>
    <mergeCell ref="B35:B44"/>
    <mergeCell ref="Y38:AE38"/>
    <mergeCell ref="Y39:AE39"/>
    <mergeCell ref="K37:P37"/>
    <mergeCell ref="K38:P38"/>
    <mergeCell ref="K39:P39"/>
    <mergeCell ref="D41:AH41"/>
    <mergeCell ref="D35:H35"/>
    <mergeCell ref="D36:H36"/>
    <mergeCell ref="K35:P35"/>
    <mergeCell ref="K36:P36"/>
    <mergeCell ref="S35:V35"/>
    <mergeCell ref="S36:V36"/>
    <mergeCell ref="S39:V39"/>
    <mergeCell ref="Y36:AE36"/>
    <mergeCell ref="Y37:AE37"/>
    <mergeCell ref="D37:H37"/>
    <mergeCell ref="D38:H38"/>
    <mergeCell ref="D39:H39"/>
    <mergeCell ref="S37:V37"/>
    <mergeCell ref="S38:V38"/>
    <mergeCell ref="AE7:AE8"/>
    <mergeCell ref="AF7:AF8"/>
    <mergeCell ref="AG7:AG8"/>
    <mergeCell ref="Y35:AE35"/>
    <mergeCell ref="P7:P8"/>
    <mergeCell ref="Q7:Q8"/>
    <mergeCell ref="R7:R8"/>
    <mergeCell ref="W7:W8"/>
    <mergeCell ref="X7:X8"/>
  </mergeCells>
  <pageMargins left="0.7" right="0.7" top="0.75" bottom="0.75" header="0.3" footer="0.3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3-4 старт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2024-10-09T12:52:12Z</dcterms:modified>
</cp:coreProperties>
</file>