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70" windowHeight="6990"/>
  </bookViews>
  <sheets>
    <sheet name="4-5 старт" sheetId="7" r:id="rId1"/>
    <sheet name="5-6 промежуток" sheetId="8" r:id="rId2"/>
    <sheet name="5-6 итог" sheetId="9" r:id="rId3"/>
  </sheets>
  <definedNames>
    <definedName name="_xlnm._FilterDatabase" localSheetId="0" hidden="1">'4-5 старт'!$K$1:$K$1</definedName>
    <definedName name="_xlnm.Print_Area" localSheetId="0">'4-5 старт'!$A$1:$AV$70</definedName>
  </definedNames>
  <calcPr calcId="162913"/>
</workbook>
</file>

<file path=xl/calcChain.xml><?xml version="1.0" encoding="utf-8"?>
<calcChain xmlns="http://schemas.openxmlformats.org/spreadsheetml/2006/main">
  <c r="P9" i="7" l="1"/>
  <c r="Q9" i="7"/>
  <c r="Y9" i="7"/>
  <c r="Z9" i="7"/>
  <c r="AH9" i="7"/>
  <c r="AI9" i="7"/>
  <c r="P10" i="7"/>
  <c r="Q10" i="7"/>
  <c r="Y10" i="7"/>
  <c r="Z10" i="7"/>
  <c r="AH10" i="7"/>
  <c r="AI10" i="7"/>
  <c r="P11" i="7"/>
  <c r="Q11" i="7"/>
  <c r="Y11" i="7"/>
  <c r="Z11" i="7"/>
  <c r="AH11" i="7"/>
  <c r="AI11" i="7"/>
  <c r="P12" i="7"/>
  <c r="Q12" i="7"/>
  <c r="Y12" i="7"/>
  <c r="Z12" i="7"/>
  <c r="AH12" i="7"/>
  <c r="AI12" i="7"/>
  <c r="P13" i="7"/>
  <c r="Q13" i="7"/>
  <c r="Y13" i="7"/>
  <c r="Z13" i="7"/>
  <c r="AH13" i="7"/>
  <c r="AI13" i="7"/>
  <c r="P14" i="7"/>
  <c r="Q14" i="7"/>
  <c r="Y14" i="7"/>
  <c r="Z14" i="7"/>
  <c r="AH14" i="7"/>
  <c r="AI14" i="7"/>
  <c r="P15" i="7"/>
  <c r="Q15" i="7"/>
  <c r="Y15" i="7"/>
  <c r="Z15" i="7"/>
  <c r="AH15" i="7"/>
  <c r="AI15" i="7"/>
  <c r="P16" i="7"/>
  <c r="Q16" i="7"/>
  <c r="Y16" i="7"/>
  <c r="Z16" i="7"/>
  <c r="AH16" i="7"/>
  <c r="AI16" i="7"/>
  <c r="P17" i="7"/>
  <c r="Q17" i="7"/>
  <c r="Y17" i="7"/>
  <c r="Z17" i="7"/>
  <c r="AH17" i="7"/>
  <c r="AI17" i="7"/>
  <c r="P18" i="7"/>
  <c r="Q18" i="7"/>
  <c r="Y18" i="7"/>
  <c r="Z18" i="7"/>
  <c r="AH18" i="7"/>
  <c r="AI18" i="7"/>
  <c r="P19" i="7"/>
  <c r="Q19" i="7"/>
  <c r="Y19" i="7"/>
  <c r="Z19" i="7"/>
  <c r="AH19" i="7"/>
  <c r="AI19" i="7"/>
  <c r="P20" i="7"/>
  <c r="Q20" i="7"/>
  <c r="Y20" i="7"/>
  <c r="Z20" i="7"/>
  <c r="AH20" i="7"/>
  <c r="AI20" i="7"/>
  <c r="P21" i="7"/>
  <c r="Q21" i="7"/>
  <c r="Y21" i="7"/>
  <c r="Z21" i="7"/>
  <c r="AH21" i="7"/>
  <c r="AI21" i="7"/>
  <c r="P22" i="7"/>
  <c r="Q22" i="7"/>
  <c r="Y22" i="7"/>
  <c r="Z22" i="7"/>
  <c r="AH22" i="7"/>
  <c r="AI22" i="7"/>
  <c r="P23" i="7"/>
  <c r="Q23" i="7"/>
  <c r="Y23" i="7"/>
  <c r="Z23" i="7"/>
  <c r="AH23" i="7"/>
  <c r="AI23" i="7"/>
  <c r="P24" i="7"/>
  <c r="Q24" i="7"/>
  <c r="Y24" i="7"/>
  <c r="Z24" i="7"/>
  <c r="AH24" i="7"/>
  <c r="AI24" i="7"/>
  <c r="P25" i="7"/>
  <c r="Q25" i="7"/>
  <c r="Y25" i="7"/>
  <c r="Z25" i="7"/>
  <c r="AH25" i="7"/>
  <c r="AI25" i="7"/>
  <c r="P26" i="7"/>
  <c r="Q26" i="7"/>
  <c r="Y26" i="7"/>
  <c r="Z26" i="7"/>
  <c r="AH26" i="7"/>
  <c r="AI26" i="7"/>
  <c r="P27" i="7"/>
  <c r="Q27" i="7"/>
  <c r="Y27" i="7"/>
  <c r="Z27" i="7"/>
  <c r="AH27" i="7"/>
  <c r="AI27" i="7"/>
  <c r="P28" i="7"/>
  <c r="Q28" i="7"/>
  <c r="Y28" i="7"/>
  <c r="Z28" i="7"/>
  <c r="AH28" i="7"/>
  <c r="AI28" i="7"/>
  <c r="P29" i="7"/>
  <c r="Q29" i="7"/>
  <c r="Y29" i="7"/>
  <c r="Z29" i="7"/>
  <c r="AH29" i="7"/>
  <c r="AI29" i="7"/>
  <c r="P30" i="7"/>
  <c r="Q30" i="7"/>
  <c r="Y30" i="7"/>
  <c r="Z30" i="7"/>
  <c r="AH30" i="7"/>
  <c r="AI30" i="7"/>
  <c r="P31" i="7"/>
  <c r="Q31" i="7"/>
  <c r="Y31" i="7"/>
  <c r="Z31" i="7"/>
  <c r="AH31" i="7"/>
  <c r="AI31" i="7"/>
  <c r="P32" i="7"/>
  <c r="Q32" i="7"/>
  <c r="Y32" i="7"/>
  <c r="Z32" i="7"/>
  <c r="AH32" i="7"/>
  <c r="AI32" i="7"/>
  <c r="P33" i="7"/>
  <c r="Q33" i="7"/>
  <c r="Y33" i="7"/>
  <c r="Z33" i="7"/>
  <c r="AH33" i="7"/>
  <c r="AI33" i="7"/>
  <c r="AL40" i="7"/>
  <c r="AI35" i="7"/>
  <c r="Z35" i="7"/>
  <c r="Q35" i="7"/>
  <c r="K35" i="7"/>
  <c r="K33" i="7"/>
  <c r="J33" i="7"/>
  <c r="AK33" i="7" s="1"/>
  <c r="AL33" i="7" s="1"/>
  <c r="K32" i="7"/>
  <c r="J32" i="7"/>
  <c r="J31" i="7"/>
  <c r="K31" i="7" s="1"/>
  <c r="K30" i="7"/>
  <c r="J30" i="7"/>
  <c r="J29" i="7"/>
  <c r="K29" i="7" s="1"/>
  <c r="J28" i="7"/>
  <c r="K28" i="7" s="1"/>
  <c r="J27" i="7"/>
  <c r="K27" i="7" s="1"/>
  <c r="K26" i="7"/>
  <c r="J26" i="7"/>
  <c r="J25" i="7"/>
  <c r="AK25" i="7" s="1"/>
  <c r="AL25" i="7" s="1"/>
  <c r="J24" i="7"/>
  <c r="AK24" i="7" s="1"/>
  <c r="AL24" i="7" s="1"/>
  <c r="J23" i="7"/>
  <c r="K23" i="7" s="1"/>
  <c r="K22" i="7"/>
  <c r="J22" i="7"/>
  <c r="J21" i="7"/>
  <c r="AK21" i="7" s="1"/>
  <c r="AL21" i="7" s="1"/>
  <c r="J20" i="7"/>
  <c r="AK20" i="7" s="1"/>
  <c r="AL20" i="7" s="1"/>
  <c r="J19" i="7"/>
  <c r="K19" i="7" s="1"/>
  <c r="K18" i="7"/>
  <c r="J18" i="7"/>
  <c r="AK18" i="7" s="1"/>
  <c r="AL18" i="7" s="1"/>
  <c r="K17" i="7"/>
  <c r="J17" i="7"/>
  <c r="K16" i="7"/>
  <c r="J16" i="7"/>
  <c r="J15" i="7"/>
  <c r="K15" i="7" s="1"/>
  <c r="K14" i="7"/>
  <c r="J14" i="7"/>
  <c r="J13" i="7"/>
  <c r="K13" i="7" s="1"/>
  <c r="J12" i="7"/>
  <c r="K12" i="7" s="1"/>
  <c r="J11" i="7"/>
  <c r="K11" i="7" s="1"/>
  <c r="K10" i="7"/>
  <c r="J10" i="7"/>
  <c r="AL9" i="7"/>
  <c r="J9" i="7"/>
  <c r="AK9" i="7" s="1"/>
  <c r="Q38" i="7" l="1"/>
  <c r="R38" i="7" s="1"/>
  <c r="Q37" i="7"/>
  <c r="R37" i="7" s="1"/>
  <c r="Q36" i="7"/>
  <c r="R36" i="7" s="1"/>
  <c r="AK12" i="7"/>
  <c r="AL12" i="7" s="1"/>
  <c r="Z38" i="7"/>
  <c r="AA38" i="7" s="1"/>
  <c r="Z37" i="7"/>
  <c r="AA37" i="7" s="1"/>
  <c r="Z36" i="7"/>
  <c r="AA36" i="7" s="1"/>
  <c r="AI38" i="7"/>
  <c r="AJ38" i="7" s="1"/>
  <c r="AI37" i="7"/>
  <c r="AJ37" i="7" s="1"/>
  <c r="AI36" i="7"/>
  <c r="AJ36" i="7" s="1"/>
  <c r="AK11" i="7"/>
  <c r="AL11" i="7" s="1"/>
  <c r="AK13" i="7"/>
  <c r="AL13" i="7" s="1"/>
  <c r="AK27" i="7"/>
  <c r="AL27" i="7" s="1"/>
  <c r="AK28" i="7"/>
  <c r="AL28" i="7" s="1"/>
  <c r="AK29" i="7"/>
  <c r="AL29" i="7" s="1"/>
  <c r="AK15" i="7"/>
  <c r="AL15" i="7" s="1"/>
  <c r="AK16" i="7"/>
  <c r="AL16" i="7" s="1"/>
  <c r="AK17" i="7"/>
  <c r="AL17" i="7" s="1"/>
  <c r="K20" i="7"/>
  <c r="K21" i="7"/>
  <c r="AK22" i="7"/>
  <c r="AL22" i="7" s="1"/>
  <c r="AK31" i="7"/>
  <c r="AL31" i="7" s="1"/>
  <c r="AK32" i="7"/>
  <c r="AL32" i="7" s="1"/>
  <c r="K9" i="7"/>
  <c r="AK10" i="7"/>
  <c r="AL10" i="7" s="1"/>
  <c r="AL41" i="7" s="1"/>
  <c r="AM41" i="7" s="1"/>
  <c r="AK19" i="7"/>
  <c r="AL19" i="7" s="1"/>
  <c r="K24" i="7"/>
  <c r="K25" i="7"/>
  <c r="AK26" i="7"/>
  <c r="AL26" i="7" s="1"/>
  <c r="AK14" i="7"/>
  <c r="AL14" i="7" s="1"/>
  <c r="AK23" i="7"/>
  <c r="AL23" i="7" s="1"/>
  <c r="AK30" i="7"/>
  <c r="AL30" i="7" s="1"/>
  <c r="AL42" i="7" l="1"/>
  <c r="AM42" i="7" s="1"/>
  <c r="K38" i="7"/>
  <c r="L38" i="7" s="1"/>
  <c r="K37" i="7"/>
  <c r="L37" i="7" s="1"/>
  <c r="K36" i="7"/>
  <c r="L36" i="7" s="1"/>
  <c r="AL43" i="7"/>
  <c r="AM43" i="7" s="1"/>
  <c r="AJ30" i="9" l="1"/>
  <c r="AJ29" i="9"/>
  <c r="AJ28" i="9"/>
  <c r="AB30" i="9"/>
  <c r="AB29" i="9"/>
  <c r="AB28" i="9"/>
  <c r="S30" i="9"/>
  <c r="S29" i="9"/>
  <c r="S28" i="9"/>
  <c r="L30" i="9"/>
  <c r="L28" i="9"/>
  <c r="AH41" i="8"/>
  <c r="AH40" i="8"/>
  <c r="AH39" i="8"/>
  <c r="AE36" i="8"/>
  <c r="AE35" i="8"/>
  <c r="AE34" i="8"/>
  <c r="X36" i="8"/>
  <c r="X35" i="8"/>
  <c r="X34" i="8"/>
  <c r="O36" i="8"/>
  <c r="O35" i="8"/>
  <c r="O34" i="8"/>
  <c r="I36" i="8"/>
  <c r="I35" i="8"/>
  <c r="I34" i="8"/>
  <c r="G9" i="8" l="1"/>
  <c r="AI10" i="9" l="1"/>
  <c r="AJ10" i="9" s="1"/>
  <c r="AI11" i="9"/>
  <c r="AJ11" i="9" s="1"/>
  <c r="AI12" i="9"/>
  <c r="AJ12" i="9" s="1"/>
  <c r="AI13" i="9"/>
  <c r="AJ13" i="9" s="1"/>
  <c r="AI14" i="9"/>
  <c r="AJ14" i="9" s="1"/>
  <c r="AI15" i="9"/>
  <c r="AJ15" i="9" s="1"/>
  <c r="AI16" i="9"/>
  <c r="AJ16" i="9" s="1"/>
  <c r="AI17" i="9"/>
  <c r="AJ17" i="9" s="1"/>
  <c r="AI18" i="9"/>
  <c r="AJ18" i="9" s="1"/>
  <c r="AI19" i="9"/>
  <c r="AJ19" i="9" s="1"/>
  <c r="AI20" i="9"/>
  <c r="AJ20" i="9" s="1"/>
  <c r="AI21" i="9"/>
  <c r="AJ21" i="9" s="1"/>
  <c r="AI22" i="9"/>
  <c r="AJ22" i="9" s="1"/>
  <c r="AI23" i="9"/>
  <c r="AJ23" i="9" s="1"/>
  <c r="AI24" i="9"/>
  <c r="AJ24" i="9" s="1"/>
  <c r="AI25" i="9"/>
  <c r="AJ25" i="9" s="1"/>
  <c r="AH10" i="9"/>
  <c r="AH11" i="9"/>
  <c r="AH12" i="9"/>
  <c r="AH13" i="9"/>
  <c r="AH14" i="9"/>
  <c r="AH15" i="9"/>
  <c r="AH16" i="9"/>
  <c r="AH17" i="9"/>
  <c r="AH18" i="9"/>
  <c r="AH19" i="9"/>
  <c r="AH20" i="9"/>
  <c r="AH21" i="9"/>
  <c r="AH22" i="9"/>
  <c r="AH23" i="9"/>
  <c r="AH24" i="9"/>
  <c r="AH25" i="9"/>
  <c r="AA10" i="9"/>
  <c r="AB10" i="9" s="1"/>
  <c r="AA11" i="9"/>
  <c r="AB11" i="9" s="1"/>
  <c r="AA12" i="9"/>
  <c r="AB12" i="9" s="1"/>
  <c r="AA13" i="9"/>
  <c r="AB13" i="9" s="1"/>
  <c r="AA14" i="9"/>
  <c r="AB14" i="9" s="1"/>
  <c r="AA15" i="9"/>
  <c r="AB15" i="9" s="1"/>
  <c r="AA16" i="9"/>
  <c r="AB16" i="9" s="1"/>
  <c r="AA17" i="9"/>
  <c r="AB17" i="9" s="1"/>
  <c r="AA18" i="9"/>
  <c r="AB18" i="9" s="1"/>
  <c r="AA19" i="9"/>
  <c r="AB19" i="9" s="1"/>
  <c r="AA20" i="9"/>
  <c r="AB20" i="9" s="1"/>
  <c r="AA21" i="9"/>
  <c r="AB21" i="9" s="1"/>
  <c r="AA22" i="9"/>
  <c r="AB22" i="9" s="1"/>
  <c r="AA23" i="9"/>
  <c r="AB23" i="9" s="1"/>
  <c r="AA24" i="9"/>
  <c r="AB24" i="9" s="1"/>
  <c r="AA25" i="9"/>
  <c r="AB25" i="9" s="1"/>
  <c r="Z10" i="9"/>
  <c r="Z11" i="9"/>
  <c r="Z12" i="9"/>
  <c r="Z13" i="9"/>
  <c r="Z14" i="9"/>
  <c r="Z15" i="9"/>
  <c r="Z16" i="9"/>
  <c r="Z17" i="9"/>
  <c r="Z18" i="9"/>
  <c r="Z19" i="9"/>
  <c r="Z20" i="9"/>
  <c r="Z21" i="9"/>
  <c r="Z22" i="9"/>
  <c r="Z23" i="9"/>
  <c r="Z24" i="9"/>
  <c r="Z25" i="9"/>
  <c r="R10" i="9"/>
  <c r="S10" i="9" s="1"/>
  <c r="R11" i="9"/>
  <c r="S11" i="9" s="1"/>
  <c r="R12" i="9"/>
  <c r="S12" i="9" s="1"/>
  <c r="R13" i="9"/>
  <c r="S13" i="9" s="1"/>
  <c r="R14" i="9"/>
  <c r="S14" i="9" s="1"/>
  <c r="R15" i="9"/>
  <c r="S15" i="9" s="1"/>
  <c r="R16" i="9"/>
  <c r="S16" i="9" s="1"/>
  <c r="R17" i="9"/>
  <c r="S17" i="9" s="1"/>
  <c r="R18" i="9"/>
  <c r="S18" i="9" s="1"/>
  <c r="R19" i="9"/>
  <c r="S19" i="9" s="1"/>
  <c r="R20" i="9"/>
  <c r="S20" i="9" s="1"/>
  <c r="R21" i="9"/>
  <c r="S21" i="9" s="1"/>
  <c r="R22" i="9"/>
  <c r="S22" i="9" s="1"/>
  <c r="R23" i="9"/>
  <c r="S23" i="9" s="1"/>
  <c r="R24" i="9"/>
  <c r="S24" i="9" s="1"/>
  <c r="R25" i="9"/>
  <c r="S25" i="9" s="1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K10" i="9"/>
  <c r="K11" i="9"/>
  <c r="K12" i="9"/>
  <c r="K13" i="9"/>
  <c r="K14" i="9"/>
  <c r="K15" i="9"/>
  <c r="K16" i="9"/>
  <c r="K17" i="9"/>
  <c r="K18" i="9"/>
  <c r="K19" i="9"/>
  <c r="K20" i="9"/>
  <c r="K21" i="9"/>
  <c r="K22" i="9"/>
  <c r="K23" i="9"/>
  <c r="K24" i="9"/>
  <c r="K25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AI9" i="9"/>
  <c r="AJ9" i="9" s="1"/>
  <c r="AH9" i="9"/>
  <c r="AA9" i="9"/>
  <c r="AB9" i="9" s="1"/>
  <c r="Z9" i="9"/>
  <c r="R9" i="9"/>
  <c r="S9" i="9" s="1"/>
  <c r="Q9" i="9"/>
  <c r="K9" i="9"/>
  <c r="J9" i="9"/>
  <c r="AK25" i="9" l="1"/>
  <c r="AL25" i="9" s="1"/>
  <c r="AM25" i="9" s="1"/>
  <c r="AK21" i="9"/>
  <c r="AL21" i="9" s="1"/>
  <c r="AM21" i="9" s="1"/>
  <c r="AK17" i="9"/>
  <c r="AL17" i="9" s="1"/>
  <c r="AM17" i="9" s="1"/>
  <c r="AK9" i="9"/>
  <c r="AL9" i="9" s="1"/>
  <c r="AM9" i="9" s="1"/>
  <c r="AK13" i="9"/>
  <c r="AL13" i="9" s="1"/>
  <c r="AM13" i="9" s="1"/>
  <c r="AK23" i="9"/>
  <c r="AL23" i="9" s="1"/>
  <c r="AM23" i="9" s="1"/>
  <c r="AK19" i="9"/>
  <c r="AL19" i="9" s="1"/>
  <c r="AM19" i="9" s="1"/>
  <c r="AK15" i="9"/>
  <c r="AL15" i="9" s="1"/>
  <c r="AM15" i="9" s="1"/>
  <c r="AK11" i="9"/>
  <c r="AL11" i="9" s="1"/>
  <c r="AM11" i="9" s="1"/>
  <c r="AK22" i="9"/>
  <c r="AL22" i="9" s="1"/>
  <c r="AM22" i="9" s="1"/>
  <c r="AK18" i="9"/>
  <c r="AL18" i="9" s="1"/>
  <c r="AM18" i="9" s="1"/>
  <c r="AK14" i="9"/>
  <c r="AL14" i="9" s="1"/>
  <c r="AM14" i="9" s="1"/>
  <c r="AK10" i="9"/>
  <c r="AL10" i="9" s="1"/>
  <c r="AM10" i="9" s="1"/>
  <c r="AK24" i="9"/>
  <c r="AL24" i="9" s="1"/>
  <c r="AM24" i="9" s="1"/>
  <c r="AK20" i="9"/>
  <c r="AL20" i="9" s="1"/>
  <c r="AM20" i="9" s="1"/>
  <c r="AK16" i="9"/>
  <c r="AL16" i="9" s="1"/>
  <c r="AM16" i="9" s="1"/>
  <c r="AK12" i="9"/>
  <c r="AL12" i="9" s="1"/>
  <c r="AM12" i="9" s="1"/>
  <c r="L25" i="9"/>
  <c r="L23" i="9"/>
  <c r="L21" i="9"/>
  <c r="L19" i="9"/>
  <c r="L17" i="9"/>
  <c r="L15" i="9"/>
  <c r="L13" i="9"/>
  <c r="L11" i="9"/>
  <c r="L9" i="9"/>
  <c r="L24" i="9"/>
  <c r="L22" i="9"/>
  <c r="L20" i="9"/>
  <c r="L18" i="9"/>
  <c r="L16" i="9"/>
  <c r="L14" i="9"/>
  <c r="L12" i="9"/>
  <c r="L10" i="9"/>
  <c r="AC10" i="8" l="1"/>
  <c r="AD10" i="8" s="1"/>
  <c r="AE10" i="8" s="1"/>
  <c r="AC11" i="8"/>
  <c r="AD11" i="8" s="1"/>
  <c r="AE11" i="8" s="1"/>
  <c r="AC12" i="8"/>
  <c r="AD12" i="8" s="1"/>
  <c r="AE12" i="8" s="1"/>
  <c r="AC13" i="8"/>
  <c r="AD13" i="8" s="1"/>
  <c r="AE13" i="8" s="1"/>
  <c r="AC14" i="8"/>
  <c r="AD14" i="8" s="1"/>
  <c r="AE14" i="8" s="1"/>
  <c r="AC15" i="8"/>
  <c r="AD15" i="8" s="1"/>
  <c r="AE15" i="8" s="1"/>
  <c r="AC16" i="8"/>
  <c r="AD16" i="8" s="1"/>
  <c r="AE16" i="8" s="1"/>
  <c r="AC17" i="8"/>
  <c r="AD17" i="8" s="1"/>
  <c r="AE17" i="8" s="1"/>
  <c r="AC18" i="8"/>
  <c r="AD18" i="8" s="1"/>
  <c r="AE18" i="8" s="1"/>
  <c r="AC19" i="8"/>
  <c r="AD19" i="8" s="1"/>
  <c r="AE19" i="8" s="1"/>
  <c r="AC20" i="8"/>
  <c r="AD20" i="8" s="1"/>
  <c r="AE20" i="8" s="1"/>
  <c r="AC21" i="8"/>
  <c r="AD21" i="8" s="1"/>
  <c r="AE21" i="8" s="1"/>
  <c r="AC22" i="8"/>
  <c r="AD22" i="8" s="1"/>
  <c r="AE22" i="8" s="1"/>
  <c r="AC23" i="8"/>
  <c r="AD23" i="8" s="1"/>
  <c r="AE23" i="8" s="1"/>
  <c r="AC24" i="8"/>
  <c r="AD24" i="8" s="1"/>
  <c r="AE24" i="8" s="1"/>
  <c r="AC25" i="8"/>
  <c r="AD25" i="8" s="1"/>
  <c r="AE25" i="8" s="1"/>
  <c r="AC26" i="8"/>
  <c r="AD26" i="8" s="1"/>
  <c r="AE26" i="8" s="1"/>
  <c r="AC27" i="8"/>
  <c r="AD27" i="8" s="1"/>
  <c r="AE27" i="8" s="1"/>
  <c r="AC28" i="8"/>
  <c r="AD28" i="8" s="1"/>
  <c r="AE28" i="8" s="1"/>
  <c r="AC29" i="8"/>
  <c r="AD29" i="8" s="1"/>
  <c r="AE29" i="8" s="1"/>
  <c r="AC30" i="8"/>
  <c r="AD30" i="8" s="1"/>
  <c r="AE30" i="8" s="1"/>
  <c r="AC31" i="8"/>
  <c r="AD31" i="8" s="1"/>
  <c r="AE31" i="8" s="1"/>
  <c r="V10" i="8"/>
  <c r="W10" i="8" s="1"/>
  <c r="X10" i="8" s="1"/>
  <c r="V11" i="8"/>
  <c r="W11" i="8" s="1"/>
  <c r="X11" i="8" s="1"/>
  <c r="V12" i="8"/>
  <c r="W12" i="8" s="1"/>
  <c r="X12" i="8" s="1"/>
  <c r="V13" i="8"/>
  <c r="W13" i="8" s="1"/>
  <c r="X13" i="8" s="1"/>
  <c r="V14" i="8"/>
  <c r="W14" i="8" s="1"/>
  <c r="X14" i="8" s="1"/>
  <c r="V15" i="8"/>
  <c r="W15" i="8" s="1"/>
  <c r="X15" i="8" s="1"/>
  <c r="V16" i="8"/>
  <c r="W16" i="8" s="1"/>
  <c r="X16" i="8" s="1"/>
  <c r="V17" i="8"/>
  <c r="W17" i="8" s="1"/>
  <c r="X17" i="8" s="1"/>
  <c r="V18" i="8"/>
  <c r="W18" i="8" s="1"/>
  <c r="X18" i="8" s="1"/>
  <c r="V19" i="8"/>
  <c r="W19" i="8" s="1"/>
  <c r="X19" i="8" s="1"/>
  <c r="V20" i="8"/>
  <c r="W20" i="8" s="1"/>
  <c r="X20" i="8" s="1"/>
  <c r="V21" i="8"/>
  <c r="W21" i="8" s="1"/>
  <c r="X21" i="8" s="1"/>
  <c r="V22" i="8"/>
  <c r="W22" i="8" s="1"/>
  <c r="X22" i="8" s="1"/>
  <c r="V23" i="8"/>
  <c r="W23" i="8" s="1"/>
  <c r="X23" i="8" s="1"/>
  <c r="V24" i="8"/>
  <c r="W24" i="8" s="1"/>
  <c r="X24" i="8" s="1"/>
  <c r="V25" i="8"/>
  <c r="W25" i="8" s="1"/>
  <c r="X25" i="8" s="1"/>
  <c r="V26" i="8"/>
  <c r="W26" i="8" s="1"/>
  <c r="X26" i="8" s="1"/>
  <c r="V27" i="8"/>
  <c r="W27" i="8" s="1"/>
  <c r="X27" i="8" s="1"/>
  <c r="V28" i="8"/>
  <c r="W28" i="8" s="1"/>
  <c r="X28" i="8" s="1"/>
  <c r="V29" i="8"/>
  <c r="W29" i="8" s="1"/>
  <c r="X29" i="8" s="1"/>
  <c r="V30" i="8"/>
  <c r="W30" i="8" s="1"/>
  <c r="X30" i="8" s="1"/>
  <c r="V31" i="8"/>
  <c r="W31" i="8" s="1"/>
  <c r="X31" i="8" s="1"/>
  <c r="M10" i="8"/>
  <c r="N10" i="8" s="1"/>
  <c r="O10" i="8" s="1"/>
  <c r="M11" i="8"/>
  <c r="N11" i="8" s="1"/>
  <c r="O11" i="8" s="1"/>
  <c r="M12" i="8"/>
  <c r="N12" i="8" s="1"/>
  <c r="O12" i="8" s="1"/>
  <c r="M13" i="8"/>
  <c r="N13" i="8" s="1"/>
  <c r="O13" i="8" s="1"/>
  <c r="M14" i="8"/>
  <c r="N14" i="8" s="1"/>
  <c r="O14" i="8" s="1"/>
  <c r="M15" i="8"/>
  <c r="N15" i="8" s="1"/>
  <c r="O15" i="8" s="1"/>
  <c r="M16" i="8"/>
  <c r="N16" i="8" s="1"/>
  <c r="O16" i="8" s="1"/>
  <c r="M17" i="8"/>
  <c r="N17" i="8" s="1"/>
  <c r="O17" i="8" s="1"/>
  <c r="M18" i="8"/>
  <c r="N18" i="8" s="1"/>
  <c r="O18" i="8" s="1"/>
  <c r="M19" i="8"/>
  <c r="N19" i="8" s="1"/>
  <c r="O19" i="8" s="1"/>
  <c r="M20" i="8"/>
  <c r="N20" i="8" s="1"/>
  <c r="O20" i="8" s="1"/>
  <c r="M21" i="8"/>
  <c r="N21" i="8" s="1"/>
  <c r="O21" i="8" s="1"/>
  <c r="M22" i="8"/>
  <c r="N22" i="8" s="1"/>
  <c r="O22" i="8" s="1"/>
  <c r="M23" i="8"/>
  <c r="N23" i="8" s="1"/>
  <c r="O23" i="8" s="1"/>
  <c r="M24" i="8"/>
  <c r="N24" i="8" s="1"/>
  <c r="O24" i="8" s="1"/>
  <c r="M25" i="8"/>
  <c r="N25" i="8" s="1"/>
  <c r="O25" i="8" s="1"/>
  <c r="M26" i="8"/>
  <c r="N26" i="8" s="1"/>
  <c r="O26" i="8" s="1"/>
  <c r="M27" i="8"/>
  <c r="N27" i="8" s="1"/>
  <c r="O27" i="8" s="1"/>
  <c r="M28" i="8"/>
  <c r="N28" i="8" s="1"/>
  <c r="O28" i="8" s="1"/>
  <c r="M29" i="8"/>
  <c r="N29" i="8" s="1"/>
  <c r="O29" i="8" s="1"/>
  <c r="M30" i="8"/>
  <c r="N30" i="8" s="1"/>
  <c r="O30" i="8" s="1"/>
  <c r="M31" i="8"/>
  <c r="N31" i="8" s="1"/>
  <c r="O31" i="8" s="1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AC9" i="8"/>
  <c r="AD9" i="8" s="1"/>
  <c r="AE9" i="8" s="1"/>
  <c r="V9" i="8"/>
  <c r="W9" i="8" s="1"/>
  <c r="X9" i="8" s="1"/>
  <c r="M9" i="8"/>
  <c r="N9" i="8" s="1"/>
  <c r="O9" i="8" s="1"/>
  <c r="AF31" i="8" l="1"/>
  <c r="AG31" i="8" s="1"/>
  <c r="AH31" i="8" s="1"/>
  <c r="AF30" i="8"/>
  <c r="AG30" i="8" s="1"/>
  <c r="AH30" i="8" s="1"/>
  <c r="AF26" i="8"/>
  <c r="AG26" i="8" s="1"/>
  <c r="AH26" i="8" s="1"/>
  <c r="AF19" i="8"/>
  <c r="AG19" i="8" s="1"/>
  <c r="AH19" i="8" s="1"/>
  <c r="AF18" i="8"/>
  <c r="AG18" i="8" s="1"/>
  <c r="AH18" i="8" s="1"/>
  <c r="AF15" i="8"/>
  <c r="AG15" i="8" s="1"/>
  <c r="AH15" i="8" s="1"/>
  <c r="AF10" i="8"/>
  <c r="AG10" i="8" s="1"/>
  <c r="AH10" i="8" s="1"/>
  <c r="AF28" i="8"/>
  <c r="AG28" i="8" s="1"/>
  <c r="AH28" i="8" s="1"/>
  <c r="AF27" i="8"/>
  <c r="AG27" i="8" s="1"/>
  <c r="AH27" i="8" s="1"/>
  <c r="AF24" i="8"/>
  <c r="AG24" i="8" s="1"/>
  <c r="AH24" i="8" s="1"/>
  <c r="AF23" i="8"/>
  <c r="AG23" i="8" s="1"/>
  <c r="AH23" i="8" s="1"/>
  <c r="AF22" i="8"/>
  <c r="AG22" i="8" s="1"/>
  <c r="AH22" i="8" s="1"/>
  <c r="AF20" i="8"/>
  <c r="AG20" i="8" s="1"/>
  <c r="AH20" i="8" s="1"/>
  <c r="AF16" i="8"/>
  <c r="AG16" i="8" s="1"/>
  <c r="AH16" i="8" s="1"/>
  <c r="AF14" i="8"/>
  <c r="AG14" i="8" s="1"/>
  <c r="AH14" i="8" s="1"/>
  <c r="AF12" i="8"/>
  <c r="AG12" i="8" s="1"/>
  <c r="AH12" i="8" s="1"/>
  <c r="AF11" i="8"/>
  <c r="AG11" i="8" s="1"/>
  <c r="AH11" i="8" s="1"/>
  <c r="AF29" i="8"/>
  <c r="AG29" i="8" s="1"/>
  <c r="AH29" i="8" s="1"/>
  <c r="AF25" i="8"/>
  <c r="AG25" i="8" s="1"/>
  <c r="AH25" i="8" s="1"/>
  <c r="AF21" i="8"/>
  <c r="AG21" i="8" s="1"/>
  <c r="AH21" i="8" s="1"/>
  <c r="AF17" i="8"/>
  <c r="AG17" i="8" s="1"/>
  <c r="AH17" i="8" s="1"/>
  <c r="AF13" i="8"/>
  <c r="AG13" i="8" s="1"/>
  <c r="AH13" i="8" s="1"/>
  <c r="H29" i="8"/>
  <c r="I29" i="8" s="1"/>
  <c r="H25" i="8"/>
  <c r="I25" i="8" s="1"/>
  <c r="H21" i="8"/>
  <c r="I21" i="8" s="1"/>
  <c r="H17" i="8"/>
  <c r="I17" i="8" s="1"/>
  <c r="H13" i="8"/>
  <c r="I13" i="8" s="1"/>
  <c r="H28" i="8"/>
  <c r="I28" i="8" s="1"/>
  <c r="H24" i="8"/>
  <c r="I24" i="8" s="1"/>
  <c r="H20" i="8"/>
  <c r="I20" i="8" s="1"/>
  <c r="H16" i="8"/>
  <c r="I16" i="8" s="1"/>
  <c r="H12" i="8"/>
  <c r="I12" i="8" s="1"/>
  <c r="H9" i="8"/>
  <c r="I9" i="8" s="1"/>
  <c r="AF9" i="8"/>
  <c r="AG9" i="8" s="1"/>
  <c r="AH9" i="8" s="1"/>
  <c r="H31" i="8"/>
  <c r="I31" i="8" s="1"/>
  <c r="H27" i="8"/>
  <c r="I27" i="8" s="1"/>
  <c r="H23" i="8"/>
  <c r="I23" i="8" s="1"/>
  <c r="H19" i="8"/>
  <c r="I19" i="8" s="1"/>
  <c r="H15" i="8"/>
  <c r="I15" i="8" s="1"/>
  <c r="H11" i="8"/>
  <c r="I11" i="8" s="1"/>
  <c r="H30" i="8"/>
  <c r="I30" i="8" s="1"/>
  <c r="H26" i="8"/>
  <c r="I26" i="8" s="1"/>
  <c r="H22" i="8"/>
  <c r="I22" i="8" s="1"/>
  <c r="H18" i="8"/>
  <c r="I18" i="8" s="1"/>
  <c r="H14" i="8"/>
  <c r="I14" i="8" s="1"/>
  <c r="H10" i="8"/>
  <c r="I10" i="8" s="1"/>
</calcChain>
</file>

<file path=xl/sharedStrings.xml><?xml version="1.0" encoding="utf-8"?>
<sst xmlns="http://schemas.openxmlformats.org/spreadsheetml/2006/main" count="422" uniqueCount="127">
  <si>
    <t xml:space="preserve">Лист наблюдения  </t>
  </si>
  <si>
    <t>Образовательная область "Творчество"</t>
  </si>
  <si>
    <t>№</t>
  </si>
  <si>
    <t>Ф.И.ребенка</t>
  </si>
  <si>
    <t>Рисование</t>
  </si>
  <si>
    <t>Лепка</t>
  </si>
  <si>
    <t>Аппликация</t>
  </si>
  <si>
    <t>Музыка</t>
  </si>
  <si>
    <t>Общее количество баллов</t>
  </si>
  <si>
    <t>Средний балл</t>
  </si>
  <si>
    <t xml:space="preserve">Уровень усвоения Типовой программы </t>
  </si>
  <si>
    <t>%</t>
  </si>
  <si>
    <t>средний</t>
  </si>
  <si>
    <t>уровень</t>
  </si>
  <si>
    <t>общее</t>
  </si>
  <si>
    <t>к-во</t>
  </si>
  <si>
    <t>І ур</t>
  </si>
  <si>
    <t>ІІ ур</t>
  </si>
  <si>
    <t>ІІІ ур</t>
  </si>
  <si>
    <t>Всего детей</t>
  </si>
  <si>
    <t>А (всего детей)</t>
  </si>
  <si>
    <t xml:space="preserve">В (II уровень) </t>
  </si>
  <si>
    <t>Г (III уровень)</t>
  </si>
  <si>
    <t>І уровень</t>
  </si>
  <si>
    <t>ІІ уровень</t>
  </si>
  <si>
    <t>ІІІ уровень</t>
  </si>
  <si>
    <t xml:space="preserve">Б (I уровень)  </t>
  </si>
  <si>
    <t>5-6-Т.1 рисует с натуры и по представлению предметы: цветы, овощи, фрукты;</t>
  </si>
  <si>
    <t>5-6-Т.2 использует в создании рисунка выразительные средства, элементы казахского орнамента;</t>
  </si>
  <si>
    <t>5-6-Т.3 выполняет сюжетные рисунки.</t>
  </si>
  <si>
    <t>5-6-Т.4 умеет лепить фигуры человека и животного с соблюдением элементарных пропорций;</t>
  </si>
  <si>
    <t>5-6-Т.5 передает образы по мотивам народных игрушек, керамических изделий;</t>
  </si>
  <si>
    <t>5-6-Т.6 использует характерные детали персонажей и композиции путем дополнения предметами и элементами декора.</t>
  </si>
  <si>
    <t>5-6-Т.7 выбирает и обосновывает приемы работы;</t>
  </si>
  <si>
    <t>5-6-Т.8 умеет вырезать из бумаги симметричные формы;</t>
  </si>
  <si>
    <t>5-6-Т.9 составляет узор предметов из нескольких частей;</t>
  </si>
  <si>
    <t>5-6-Т.10 работает с шаблонами и трафаретами, готовыми выкройкам;</t>
  </si>
  <si>
    <t>5-6-Т.11 составляет узор из геометрических элементов, украшает предметы казахским орнаментом;</t>
  </si>
  <si>
    <t>5-6-Т.12 соблюдает правила безопасности труда и личной гигиены.</t>
  </si>
  <si>
    <t>5-6-Т.13различает простейшие жанры (кюй, песня, танец, марш);</t>
  </si>
  <si>
    <t>5-6-Т.14 владеет простейшими музыкальными терминами, навыками пения;</t>
  </si>
  <si>
    <t>5-6-Т.15 выполняет пластичные, ритмичные движения;</t>
  </si>
  <si>
    <t>5-6-Т.16 различает по тембру звучание детских музыкальных инструментов, называет их, умеет играть на них индивидуально и в составе группы.</t>
  </si>
  <si>
    <t>5-6-Т.1 применяет самостоятельно различную технику в рисовании;</t>
  </si>
  <si>
    <t>5-6-Т.2 рисует игрушки несложного силуэта, животных и человека, передает в рисунке простые движения человека;</t>
  </si>
  <si>
    <t>5-6-Т.3 рисует декоративные узоры на розетке, треугольнике, шестиугольнике, выделяя середину, углы, кайму;</t>
  </si>
  <si>
    <t>5-6-Т.4 рисует элементы казахского орнамента и украшает ими одежду, предметы быта, располагая их на силуэтах;</t>
  </si>
  <si>
    <t>5-6-Т.5 изображает сюжетные рисунки;</t>
  </si>
  <si>
    <t>5-6-Т.6 выполняет коллективные работы, рисует по замыслу.</t>
  </si>
  <si>
    <t>5-6-Т.7 применяет различную технику лепки;</t>
  </si>
  <si>
    <t>5-6-Т.8 владеет навыками коллективной лепки для общей композиции;</t>
  </si>
  <si>
    <t>5-6-Т.9 передает форму и детали предметов, применяя различные способы;</t>
  </si>
  <si>
    <t>5-6-Т.10 украшает предметы декоративными элементами.</t>
  </si>
  <si>
    <t>5-6-Т.11 владеет силуэтным вырезанием по нарисованному или воображаемому контуру;</t>
  </si>
  <si>
    <t>5-6-Т.12 умеет составлять сложные аппликации, аппликации по замыслу;</t>
  </si>
  <si>
    <t>5-6-Т.13 вырезает симметричные формы из бумаги, сложенной вдвое;</t>
  </si>
  <si>
    <t>5-6-Т.14 выполняет композиции отображая природу Казахстана, труд людей;</t>
  </si>
  <si>
    <t>5-6-Т.15 изображает предметы по памяти, с натуры, обращает внимание на форму, пропорции, объем;</t>
  </si>
  <si>
    <t>5-6-Т.16 умеет выполнять аппликацию по замыслу.</t>
  </si>
  <si>
    <t>5-6-Т.17 называет характерные признаки музыкальных жанров;</t>
  </si>
  <si>
    <t>5-6-Т.18 знает музыкальные профессии, известные имена композиторов;</t>
  </si>
  <si>
    <t>5-6-Т.19 исполняет самостоятельно хорошо знакомую песню с музыкальным сопровождением и без сопровождения;</t>
  </si>
  <si>
    <t>5-6-Т.20 умеет двигаться под музыку в соответствии с ее характером;</t>
  </si>
  <si>
    <t>5-6-Т.21 владеет простейшими навыками игры на детских музыкальных инструментах.</t>
  </si>
  <si>
    <t xml:space="preserve">результатов диагностики стартового контроля в группе предшкольной подготовки (от 5 лет) </t>
  </si>
  <si>
    <t xml:space="preserve"> </t>
  </si>
  <si>
    <t xml:space="preserve">результатов диагностики  контроля в группе предшкольной подготовки (от 5 лет) </t>
  </si>
  <si>
    <t>Мезецкий Ярослав</t>
  </si>
  <si>
    <t>Савинов Ремир</t>
  </si>
  <si>
    <t>Муканова Аружан</t>
  </si>
  <si>
    <t>Пермяков Всеволод</t>
  </si>
  <si>
    <t>Жеңісова Айару</t>
  </si>
  <si>
    <t>Потинга София</t>
  </si>
  <si>
    <t>Калдыбаева Мадина</t>
  </si>
  <si>
    <t>Адилова Джансу</t>
  </si>
  <si>
    <t>Тегний Ленар</t>
  </si>
  <si>
    <t>Асхат Даниал</t>
  </si>
  <si>
    <t>Тұрмағамбетова Айару</t>
  </si>
  <si>
    <t>Уткин Вечеслав</t>
  </si>
  <si>
    <t>Мырзалы Мадияр</t>
  </si>
  <si>
    <t>Дәрменов Нуриман</t>
  </si>
  <si>
    <t>Таубаева Райана</t>
  </si>
  <si>
    <t>Брусникин Вадим</t>
  </si>
  <si>
    <t>Казбекова Айзере</t>
  </si>
  <si>
    <t>Уразова Амира</t>
  </si>
  <si>
    <t>Уразбаева Айша</t>
  </si>
  <si>
    <t>Нелин Натан</t>
  </si>
  <si>
    <t xml:space="preserve">                                                                                                        Учебный год: 2021-2022       Группа: Всезнайки    Дата проведения:январь</t>
  </si>
  <si>
    <t>Ахметова Амелия</t>
  </si>
  <si>
    <t>Рогальский Арсен</t>
  </si>
  <si>
    <t>Мыцкина Нина</t>
  </si>
  <si>
    <t xml:space="preserve">Учебный год: 2021-2022       Группа: Всезнайки     Дата проведения: Май </t>
  </si>
  <si>
    <t>Потинго София</t>
  </si>
  <si>
    <t>Ақоразова Айым</t>
  </si>
  <si>
    <t>Унашев Имран</t>
  </si>
  <si>
    <t>Камелова Камила</t>
  </si>
  <si>
    <t>Куандыков Исмаил</t>
  </si>
  <si>
    <t xml:space="preserve">результатов диагностики стартового контроля в старшей группе (от 4 лет) </t>
  </si>
  <si>
    <t xml:space="preserve">Учебный год: 2021-2022____________       Группа:_Абвгдейка______________     Дата проведения:_сентябрь_________ </t>
  </si>
  <si>
    <t>4-5-Т.1 умеет свободно держать в руках карандаш, фломастер и кисть во время рисования;</t>
  </si>
  <si>
    <t>4-5-Т.2 распознает цвета;</t>
  </si>
  <si>
    <t>4-5-Т.3 изображает предметы четырехугольной формы, сочетая их с округлыми формами;</t>
  </si>
  <si>
    <t>4-5-Т.4 создает несложные сюжетные композиции;</t>
  </si>
  <si>
    <t>4-5-Т.5 рисует мелом на асфальте, палочками на песке;</t>
  </si>
  <si>
    <t>4-5-Т.6 имеет первоначальные навыки закрашивания форм.</t>
  </si>
  <si>
    <t>4-5-Т.7 проявляет интерес к лепке из глины, пластилина, теста;</t>
  </si>
  <si>
    <t>4-5-Т.8 раскатывает прямыми и круговыми движениями ладони;</t>
  </si>
  <si>
    <t>4-5-Т.9 лепит различные предметы, состоящие из 1-3 частей, используя разнообразные приемы лепки (снеговик, поезд, заборчик, бусы, сережки)</t>
  </si>
  <si>
    <t>4-5-Т.10 владеет основными техническими навыками и умениями, необходимыми для изобразительной деятельности;</t>
  </si>
  <si>
    <t>4-5-Т.11 знает свойства бумаги;</t>
  </si>
  <si>
    <t>4-5-Т.12 раскладывает в определенной последовательности детали разной формы, величины, цвета, наклеивает полученное изображение на бумагу;</t>
  </si>
  <si>
    <t>4-5-Т.13 располагает предметы на бумаге разной формы, подготовленных взрослым;</t>
  </si>
  <si>
    <t>4-5-Т.14 участвует в составлении простейших композиций из готовых форм;</t>
  </si>
  <si>
    <t>4-5-Т.15 работает аккуратно: пользуется салфеткой для удаления остатков клея.</t>
  </si>
  <si>
    <t>4-5-Т.16 умеет слушать музыку;</t>
  </si>
  <si>
    <t xml:space="preserve">4-5-Т.17 различает темп музыкального произведения; </t>
  </si>
  <si>
    <t>4-5-Т.18 реагирует на начало и окончание мелодии;</t>
  </si>
  <si>
    <t>4-5-Т.19 выполняет танцевальные движения со сменой динамики по одному, в парах, имитирует движения животных;</t>
  </si>
  <si>
    <t>4-5-Т.20 различает и называет некоторые детские музыкальные инструменты;</t>
  </si>
  <si>
    <t>4-5-Т.21 эмоционально воспринимает музыкальное произведение</t>
  </si>
  <si>
    <t>Аимбетова Лия</t>
  </si>
  <si>
    <t>Верченко Эвелина</t>
  </si>
  <si>
    <t>Рогалььский Арсен</t>
  </si>
  <si>
    <t>Бахатова  Коркем</t>
  </si>
  <si>
    <t>Молгареева Ясмина</t>
  </si>
  <si>
    <t xml:space="preserve">Б (I уровень) </t>
  </si>
  <si>
    <t>В (II уровень)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</si>
</sst>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vertical="center"/>
    </xf>
    <xf numFmtId="2" fontId="0" fillId="0" borderId="0" xfId="0" applyNumberFormat="1"/>
    <xf numFmtId="0" fontId="2" fillId="2" borderId="1" xfId="0" applyFont="1" applyFill="1" applyBorder="1"/>
    <xf numFmtId="0" fontId="1" fillId="2" borderId="1" xfId="0" applyFont="1" applyFill="1" applyBorder="1"/>
    <xf numFmtId="0" fontId="2" fillId="3" borderId="1" xfId="0" applyFont="1" applyFill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4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" xfId="0" applyFont="1" applyBorder="1" applyAlignment="1">
      <alignment horizontal="right"/>
    </xf>
    <xf numFmtId="0" fontId="1" fillId="0" borderId="6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2" borderId="5" xfId="0" applyFont="1" applyFill="1" applyBorder="1" applyAlignment="1">
      <alignment horizontal="center" vertical="center" textRotation="90" wrapText="1"/>
    </xf>
    <xf numFmtId="0" fontId="1" fillId="3" borderId="1" xfId="0" applyFont="1" applyFill="1" applyBorder="1" applyAlignment="1">
      <alignment horizontal="center" vertical="center" textRotation="90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2" borderId="2" xfId="0" applyFont="1" applyFill="1" applyBorder="1" applyAlignment="1">
      <alignment horizontal="center" vertical="center" textRotation="90"/>
    </xf>
    <xf numFmtId="0" fontId="1" fillId="2" borderId="5" xfId="0" applyFont="1" applyFill="1" applyBorder="1" applyAlignment="1">
      <alignment horizontal="center" vertical="center" textRotation="90"/>
    </xf>
    <xf numFmtId="0" fontId="1" fillId="3" borderId="2" xfId="0" applyFont="1" applyFill="1" applyBorder="1" applyAlignment="1">
      <alignment horizontal="center" vertical="center" textRotation="90"/>
    </xf>
    <xf numFmtId="0" fontId="1" fillId="3" borderId="5" xfId="0" applyFont="1" applyFill="1" applyBorder="1" applyAlignment="1">
      <alignment horizontal="center" vertical="center" textRotation="90"/>
    </xf>
    <xf numFmtId="0" fontId="1" fillId="4" borderId="2" xfId="0" applyFont="1" applyFill="1" applyBorder="1" applyAlignment="1">
      <alignment horizontal="center" vertical="center" textRotation="90"/>
    </xf>
    <xf numFmtId="0" fontId="1" fillId="4" borderId="5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colors>
    <mruColors>
      <color rgb="FF66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92"/>
  <sheetViews>
    <sheetView tabSelected="1" view="pageBreakPreview" topLeftCell="C22" zoomScale="60" zoomScaleNormal="89" workbookViewId="0">
      <selection activeCell="M47" sqref="M47"/>
    </sheetView>
  </sheetViews>
  <sheetFormatPr defaultRowHeight="15" x14ac:dyDescent="0.25"/>
  <cols>
    <col min="2" max="2" width="5.42578125" customWidth="1"/>
    <col min="3" max="3" width="20.5703125" customWidth="1"/>
    <col min="4" max="4" width="3.85546875" customWidth="1"/>
    <col min="5" max="5" width="7.5703125" customWidth="1"/>
    <col min="6" max="6" width="5.7109375" customWidth="1"/>
    <col min="7" max="7" width="7.140625" customWidth="1"/>
    <col min="8" max="8" width="6.85546875" customWidth="1"/>
    <col min="9" max="9" width="5.140625" customWidth="1"/>
    <col min="10" max="10" width="5.42578125" customWidth="1"/>
    <col min="11" max="11" width="6.140625" customWidth="1"/>
    <col min="12" max="12" width="11" customWidth="1"/>
    <col min="13" max="13" width="6.85546875" customWidth="1"/>
    <col min="14" max="14" width="6.7109375" customWidth="1"/>
    <col min="15" max="15" width="6.140625" customWidth="1"/>
    <col min="16" max="16" width="5.7109375" customWidth="1"/>
    <col min="17" max="17" width="6.85546875" customWidth="1"/>
    <col min="18" max="18" width="9.42578125" customWidth="1"/>
    <col min="19" max="19" width="5.140625" customWidth="1"/>
    <col min="20" max="20" width="9.7109375" customWidth="1"/>
    <col min="21" max="21" width="6.28515625" customWidth="1"/>
    <col min="22" max="22" width="6.140625" customWidth="1"/>
    <col min="23" max="23" width="12.42578125" customWidth="1"/>
    <col min="24" max="24" width="7.42578125" customWidth="1"/>
    <col min="25" max="25" width="10.140625" customWidth="1"/>
    <col min="26" max="26" width="5.42578125" customWidth="1"/>
    <col min="27" max="27" width="12.42578125" customWidth="1"/>
    <col min="28" max="28" width="5.42578125" customWidth="1"/>
    <col min="29" max="29" width="11.42578125" customWidth="1"/>
    <col min="30" max="30" width="6.28515625" customWidth="1"/>
    <col min="31" max="31" width="9" customWidth="1"/>
    <col min="32" max="32" width="5.5703125" customWidth="1"/>
    <col min="33" max="33" width="11.85546875" customWidth="1"/>
    <col min="34" max="34" width="9.42578125" customWidth="1"/>
    <col min="35" max="35" width="5.28515625" customWidth="1"/>
    <col min="36" max="36" width="11.42578125" customWidth="1"/>
    <col min="37" max="37" width="9.7109375" customWidth="1"/>
    <col min="38" max="38" width="6" customWidth="1"/>
    <col min="39" max="39" width="9.140625" style="4"/>
  </cols>
  <sheetData>
    <row r="2" spans="1:40" ht="15" customHeight="1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15" customHeight="1" x14ac:dyDescent="0.25">
      <c r="A3" s="28" t="s">
        <v>97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ht="15" customHeight="1" x14ac:dyDescent="0.25">
      <c r="A4" s="28" t="s">
        <v>98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5" spans="1:40" x14ac:dyDescent="0.25">
      <c r="AM5"/>
    </row>
    <row r="6" spans="1:40" x14ac:dyDescent="0.25">
      <c r="B6" s="29" t="s">
        <v>1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29"/>
      <c r="AL6" s="29"/>
      <c r="AM6" s="29"/>
    </row>
    <row r="7" spans="1:40" ht="39.75" customHeight="1" x14ac:dyDescent="0.25">
      <c r="B7" s="31" t="s">
        <v>2</v>
      </c>
      <c r="C7" s="32" t="s">
        <v>3</v>
      </c>
      <c r="D7" s="31" t="s">
        <v>4</v>
      </c>
      <c r="E7" s="31"/>
      <c r="F7" s="31"/>
      <c r="G7" s="31"/>
      <c r="H7" s="31"/>
      <c r="I7" s="31"/>
      <c r="J7" s="19" t="s">
        <v>14</v>
      </c>
      <c r="K7" s="20" t="s">
        <v>12</v>
      </c>
      <c r="L7" s="18" t="s">
        <v>13</v>
      </c>
      <c r="M7" s="33" t="s">
        <v>5</v>
      </c>
      <c r="N7" s="33"/>
      <c r="O7" s="33"/>
      <c r="P7" s="19" t="s">
        <v>14</v>
      </c>
      <c r="Q7" s="20" t="s">
        <v>12</v>
      </c>
      <c r="R7" s="18" t="s">
        <v>13</v>
      </c>
      <c r="S7" s="33" t="s">
        <v>6</v>
      </c>
      <c r="T7" s="33"/>
      <c r="U7" s="33"/>
      <c r="V7" s="33"/>
      <c r="W7" s="33"/>
      <c r="X7" s="33"/>
      <c r="Y7" s="19" t="s">
        <v>14</v>
      </c>
      <c r="Z7" s="20" t="s">
        <v>12</v>
      </c>
      <c r="AA7" s="18" t="s">
        <v>13</v>
      </c>
      <c r="AB7" s="33" t="s">
        <v>7</v>
      </c>
      <c r="AC7" s="33"/>
      <c r="AD7" s="33"/>
      <c r="AE7" s="33"/>
      <c r="AF7" s="33"/>
      <c r="AG7" s="33"/>
      <c r="AH7" s="19" t="s">
        <v>14</v>
      </c>
      <c r="AI7" s="20" t="s">
        <v>12</v>
      </c>
      <c r="AJ7" s="18" t="s">
        <v>13</v>
      </c>
      <c r="AK7" s="34" t="s">
        <v>8</v>
      </c>
      <c r="AL7" s="36" t="s">
        <v>9</v>
      </c>
      <c r="AM7" s="37" t="s">
        <v>10</v>
      </c>
    </row>
    <row r="8" spans="1:40" ht="225" customHeight="1" x14ac:dyDescent="0.25">
      <c r="B8" s="31"/>
      <c r="C8" s="31"/>
      <c r="D8" s="13" t="s">
        <v>99</v>
      </c>
      <c r="E8" s="13" t="s">
        <v>100</v>
      </c>
      <c r="F8" s="13" t="s">
        <v>101</v>
      </c>
      <c r="G8" s="13" t="s">
        <v>102</v>
      </c>
      <c r="H8" s="13" t="s">
        <v>103</v>
      </c>
      <c r="I8" s="13" t="s">
        <v>104</v>
      </c>
      <c r="J8" s="19"/>
      <c r="K8" s="20"/>
      <c r="L8" s="18"/>
      <c r="M8" s="13" t="s">
        <v>105</v>
      </c>
      <c r="N8" s="13" t="s">
        <v>106</v>
      </c>
      <c r="O8" s="13" t="s">
        <v>107</v>
      </c>
      <c r="P8" s="19"/>
      <c r="Q8" s="20"/>
      <c r="R8" s="18"/>
      <c r="S8" s="13" t="s">
        <v>108</v>
      </c>
      <c r="T8" s="13" t="s">
        <v>109</v>
      </c>
      <c r="U8" s="13" t="s">
        <v>110</v>
      </c>
      <c r="V8" s="13" t="s">
        <v>111</v>
      </c>
      <c r="W8" s="13" t="s">
        <v>112</v>
      </c>
      <c r="X8" s="13" t="s">
        <v>113</v>
      </c>
      <c r="Y8" s="19"/>
      <c r="Z8" s="20"/>
      <c r="AA8" s="18"/>
      <c r="AB8" s="13" t="s">
        <v>114</v>
      </c>
      <c r="AC8" s="13" t="s">
        <v>115</v>
      </c>
      <c r="AD8" s="13" t="s">
        <v>116</v>
      </c>
      <c r="AE8" s="13" t="s">
        <v>117</v>
      </c>
      <c r="AF8" s="13" t="s">
        <v>118</v>
      </c>
      <c r="AG8" s="13" t="s">
        <v>119</v>
      </c>
      <c r="AH8" s="19"/>
      <c r="AI8" s="20"/>
      <c r="AJ8" s="18"/>
      <c r="AK8" s="35"/>
      <c r="AL8" s="36"/>
      <c r="AM8" s="37"/>
    </row>
    <row r="9" spans="1:40" x14ac:dyDescent="0.25">
      <c r="B9" s="1">
        <v>1</v>
      </c>
      <c r="C9" s="1" t="s">
        <v>67</v>
      </c>
      <c r="D9" s="1">
        <v>1</v>
      </c>
      <c r="E9" s="1">
        <v>2</v>
      </c>
      <c r="F9" s="1">
        <v>2</v>
      </c>
      <c r="G9" s="1">
        <v>2</v>
      </c>
      <c r="H9" s="1">
        <v>2</v>
      </c>
      <c r="I9" s="1">
        <v>2</v>
      </c>
      <c r="J9" s="5">
        <f>SUM(D9:I9)</f>
        <v>11</v>
      </c>
      <c r="K9" s="7">
        <f>J9/6</f>
        <v>1.8333333333333333</v>
      </c>
      <c r="L9" s="44" t="s">
        <v>17</v>
      </c>
      <c r="M9" s="1">
        <v>2</v>
      </c>
      <c r="N9" s="1">
        <v>1</v>
      </c>
      <c r="O9" s="1">
        <v>2</v>
      </c>
      <c r="P9" s="5">
        <f>SUM(M9:O9)</f>
        <v>5</v>
      </c>
      <c r="Q9" s="7">
        <f>P9/3</f>
        <v>1.6666666666666667</v>
      </c>
      <c r="R9" s="44" t="s">
        <v>17</v>
      </c>
      <c r="S9" s="1">
        <v>1</v>
      </c>
      <c r="T9" s="1">
        <v>2</v>
      </c>
      <c r="U9" s="1">
        <v>2</v>
      </c>
      <c r="V9" s="1">
        <v>1</v>
      </c>
      <c r="W9" s="1">
        <v>2</v>
      </c>
      <c r="X9" s="1">
        <v>2</v>
      </c>
      <c r="Y9" s="5">
        <f>SUM(S9:X9)</f>
        <v>10</v>
      </c>
      <c r="Z9" s="7">
        <f>Y9/6</f>
        <v>1.6666666666666667</v>
      </c>
      <c r="AA9" s="44" t="s">
        <v>17</v>
      </c>
      <c r="AB9" s="1">
        <v>2</v>
      </c>
      <c r="AC9" s="1">
        <v>1</v>
      </c>
      <c r="AD9" s="1">
        <v>2</v>
      </c>
      <c r="AE9" s="1">
        <v>2</v>
      </c>
      <c r="AF9" s="1">
        <v>2</v>
      </c>
      <c r="AG9" s="1">
        <v>1</v>
      </c>
      <c r="AH9" s="5">
        <f>SUM(AB9:AG9)</f>
        <v>10</v>
      </c>
      <c r="AI9" s="7">
        <f>AH9/6</f>
        <v>1.6666666666666667</v>
      </c>
      <c r="AJ9" s="44" t="s">
        <v>17</v>
      </c>
      <c r="AK9" s="6">
        <f>J9+P9+Y9+AH9</f>
        <v>36</v>
      </c>
      <c r="AL9" s="8">
        <f>AK9/21</f>
        <v>1.7142857142857142</v>
      </c>
      <c r="AM9" s="44" t="s">
        <v>17</v>
      </c>
    </row>
    <row r="10" spans="1:40" x14ac:dyDescent="0.25">
      <c r="B10" s="1">
        <v>2</v>
      </c>
      <c r="C10" s="1" t="s">
        <v>68</v>
      </c>
      <c r="D10" s="1">
        <v>2</v>
      </c>
      <c r="E10" s="1">
        <v>1</v>
      </c>
      <c r="F10" s="1">
        <v>1</v>
      </c>
      <c r="G10" s="1">
        <v>2</v>
      </c>
      <c r="H10" s="1">
        <v>2</v>
      </c>
      <c r="I10" s="1">
        <v>1</v>
      </c>
      <c r="J10" s="5">
        <f t="shared" ref="J10:J33" si="0">SUM(D10:I10)</f>
        <v>9</v>
      </c>
      <c r="K10" s="7">
        <f t="shared" ref="K10:K33" si="1">J10/6</f>
        <v>1.5</v>
      </c>
      <c r="L10" s="44" t="s">
        <v>16</v>
      </c>
      <c r="M10" s="1">
        <v>2</v>
      </c>
      <c r="N10" s="1">
        <v>1</v>
      </c>
      <c r="O10" s="1">
        <v>1</v>
      </c>
      <c r="P10" s="5">
        <f t="shared" ref="P10:P33" si="2">SUM(M10:O10)</f>
        <v>4</v>
      </c>
      <c r="Q10" s="7">
        <f t="shared" ref="Q10:Q33" si="3">P10/3</f>
        <v>1.3333333333333333</v>
      </c>
      <c r="R10" s="44" t="s">
        <v>16</v>
      </c>
      <c r="S10" s="1">
        <v>2</v>
      </c>
      <c r="T10" s="1">
        <v>2</v>
      </c>
      <c r="U10" s="1">
        <v>2</v>
      </c>
      <c r="V10" s="1">
        <v>1</v>
      </c>
      <c r="W10" s="1">
        <v>1</v>
      </c>
      <c r="X10" s="1">
        <v>2</v>
      </c>
      <c r="Y10" s="5">
        <f t="shared" ref="Y10:Y33" si="4">SUM(S10:X10)</f>
        <v>10</v>
      </c>
      <c r="Z10" s="7">
        <f t="shared" ref="Z10:Z33" si="5">Y10/6</f>
        <v>1.6666666666666667</v>
      </c>
      <c r="AA10" s="44" t="s">
        <v>17</v>
      </c>
      <c r="AB10" s="1">
        <v>1</v>
      </c>
      <c r="AC10" s="1">
        <v>2</v>
      </c>
      <c r="AD10" s="1">
        <v>2</v>
      </c>
      <c r="AE10" s="1">
        <v>1</v>
      </c>
      <c r="AF10" s="1">
        <v>1</v>
      </c>
      <c r="AG10" s="1">
        <v>1</v>
      </c>
      <c r="AH10" s="5">
        <f t="shared" ref="AH10:AH33" si="6">SUM(AB10:AG10)</f>
        <v>8</v>
      </c>
      <c r="AI10" s="7">
        <f t="shared" ref="AI10:AI33" si="7">AH10/6</f>
        <v>1.3333333333333333</v>
      </c>
      <c r="AJ10" s="44" t="s">
        <v>16</v>
      </c>
      <c r="AK10" s="6">
        <f t="shared" ref="AK10:AK33" si="8">J10+P10+Y10+AH10</f>
        <v>31</v>
      </c>
      <c r="AL10" s="8">
        <f t="shared" ref="AL10:AL33" si="9">AK10/21</f>
        <v>1.4761904761904763</v>
      </c>
      <c r="AM10" s="44" t="s">
        <v>16</v>
      </c>
    </row>
    <row r="11" spans="1:40" x14ac:dyDescent="0.25">
      <c r="B11" s="1">
        <v>3</v>
      </c>
      <c r="C11" s="1" t="s">
        <v>69</v>
      </c>
      <c r="D11" s="1">
        <v>1</v>
      </c>
      <c r="E11" s="1">
        <v>2</v>
      </c>
      <c r="F11" s="1">
        <v>1</v>
      </c>
      <c r="G11" s="1">
        <v>2</v>
      </c>
      <c r="H11" s="1">
        <v>2</v>
      </c>
      <c r="I11" s="1">
        <v>1</v>
      </c>
      <c r="J11" s="5">
        <f t="shared" si="0"/>
        <v>9</v>
      </c>
      <c r="K11" s="7">
        <f t="shared" si="1"/>
        <v>1.5</v>
      </c>
      <c r="L11" s="44" t="s">
        <v>16</v>
      </c>
      <c r="M11" s="1">
        <v>2</v>
      </c>
      <c r="N11" s="1">
        <v>1</v>
      </c>
      <c r="O11" s="1">
        <v>2</v>
      </c>
      <c r="P11" s="5">
        <f t="shared" si="2"/>
        <v>5</v>
      </c>
      <c r="Q11" s="7">
        <f t="shared" si="3"/>
        <v>1.6666666666666667</v>
      </c>
      <c r="R11" s="44" t="s">
        <v>17</v>
      </c>
      <c r="S11" s="1">
        <v>1</v>
      </c>
      <c r="T11" s="1">
        <v>2</v>
      </c>
      <c r="U11" s="1">
        <v>1</v>
      </c>
      <c r="V11" s="1">
        <v>2</v>
      </c>
      <c r="W11" s="1">
        <v>2</v>
      </c>
      <c r="X11" s="1">
        <v>2</v>
      </c>
      <c r="Y11" s="5">
        <f t="shared" si="4"/>
        <v>10</v>
      </c>
      <c r="Z11" s="7">
        <f t="shared" si="5"/>
        <v>1.6666666666666667</v>
      </c>
      <c r="AA11" s="44" t="s">
        <v>17</v>
      </c>
      <c r="AB11" s="1">
        <v>2</v>
      </c>
      <c r="AC11" s="1">
        <v>2</v>
      </c>
      <c r="AD11" s="1">
        <v>1</v>
      </c>
      <c r="AE11" s="1">
        <v>2</v>
      </c>
      <c r="AF11" s="1">
        <v>2</v>
      </c>
      <c r="AG11" s="1">
        <v>1</v>
      </c>
      <c r="AH11" s="5">
        <f t="shared" si="6"/>
        <v>10</v>
      </c>
      <c r="AI11" s="7">
        <f t="shared" si="7"/>
        <v>1.6666666666666667</v>
      </c>
      <c r="AJ11" s="44" t="s">
        <v>17</v>
      </c>
      <c r="AK11" s="6">
        <f t="shared" si="8"/>
        <v>34</v>
      </c>
      <c r="AL11" s="8">
        <f t="shared" si="9"/>
        <v>1.6190476190476191</v>
      </c>
      <c r="AM11" s="44" t="s">
        <v>17</v>
      </c>
    </row>
    <row r="12" spans="1:40" x14ac:dyDescent="0.25">
      <c r="B12" s="1">
        <v>4</v>
      </c>
      <c r="C12" s="1" t="s">
        <v>70</v>
      </c>
      <c r="D12" s="1">
        <v>2</v>
      </c>
      <c r="E12" s="1">
        <v>1</v>
      </c>
      <c r="F12" s="1">
        <v>1</v>
      </c>
      <c r="G12" s="1">
        <v>2</v>
      </c>
      <c r="H12" s="1">
        <v>2</v>
      </c>
      <c r="I12" s="1">
        <v>2</v>
      </c>
      <c r="J12" s="5">
        <f t="shared" si="0"/>
        <v>10</v>
      </c>
      <c r="K12" s="7">
        <f t="shared" si="1"/>
        <v>1.6666666666666667</v>
      </c>
      <c r="L12" s="44" t="s">
        <v>17</v>
      </c>
      <c r="M12" s="1">
        <v>2</v>
      </c>
      <c r="N12" s="1">
        <v>2</v>
      </c>
      <c r="O12" s="1">
        <v>2</v>
      </c>
      <c r="P12" s="5">
        <f t="shared" si="2"/>
        <v>6</v>
      </c>
      <c r="Q12" s="7">
        <f t="shared" si="3"/>
        <v>2</v>
      </c>
      <c r="R12" s="44" t="s">
        <v>17</v>
      </c>
      <c r="S12" s="1">
        <v>2</v>
      </c>
      <c r="T12" s="1">
        <v>1</v>
      </c>
      <c r="U12" s="1">
        <v>2</v>
      </c>
      <c r="V12" s="1">
        <v>2</v>
      </c>
      <c r="W12" s="1">
        <v>1</v>
      </c>
      <c r="X12" s="1">
        <v>1</v>
      </c>
      <c r="Y12" s="5">
        <f t="shared" si="4"/>
        <v>9</v>
      </c>
      <c r="Z12" s="7">
        <f t="shared" si="5"/>
        <v>1.5</v>
      </c>
      <c r="AA12" s="44" t="s">
        <v>16</v>
      </c>
      <c r="AB12" s="1">
        <v>2</v>
      </c>
      <c r="AC12" s="1">
        <v>1</v>
      </c>
      <c r="AD12" s="1">
        <v>2</v>
      </c>
      <c r="AE12" s="1">
        <v>1</v>
      </c>
      <c r="AF12" s="1">
        <v>1</v>
      </c>
      <c r="AG12" s="1">
        <v>2</v>
      </c>
      <c r="AH12" s="5">
        <f t="shared" si="6"/>
        <v>9</v>
      </c>
      <c r="AI12" s="7">
        <f t="shared" si="7"/>
        <v>1.5</v>
      </c>
      <c r="AJ12" s="44" t="s">
        <v>16</v>
      </c>
      <c r="AK12" s="6">
        <f t="shared" si="8"/>
        <v>34</v>
      </c>
      <c r="AL12" s="8">
        <f t="shared" si="9"/>
        <v>1.6190476190476191</v>
      </c>
      <c r="AM12" s="44" t="s">
        <v>17</v>
      </c>
    </row>
    <row r="13" spans="1:40" x14ac:dyDescent="0.25">
      <c r="B13" s="1">
        <v>5</v>
      </c>
      <c r="C13" s="1" t="s">
        <v>71</v>
      </c>
      <c r="D13" s="1">
        <v>2</v>
      </c>
      <c r="E13" s="1">
        <v>1</v>
      </c>
      <c r="F13" s="1">
        <v>2</v>
      </c>
      <c r="G13" s="1">
        <v>1</v>
      </c>
      <c r="H13" s="1">
        <v>1</v>
      </c>
      <c r="I13" s="1">
        <v>2</v>
      </c>
      <c r="J13" s="5">
        <f t="shared" si="0"/>
        <v>9</v>
      </c>
      <c r="K13" s="7">
        <f t="shared" si="1"/>
        <v>1.5</v>
      </c>
      <c r="L13" s="44" t="s">
        <v>16</v>
      </c>
      <c r="M13" s="1">
        <v>2</v>
      </c>
      <c r="N13" s="1">
        <v>1</v>
      </c>
      <c r="O13" s="1">
        <v>1</v>
      </c>
      <c r="P13" s="5">
        <f t="shared" si="2"/>
        <v>4</v>
      </c>
      <c r="Q13" s="7">
        <f t="shared" si="3"/>
        <v>1.3333333333333333</v>
      </c>
      <c r="R13" s="44" t="s">
        <v>16</v>
      </c>
      <c r="S13" s="1">
        <v>1</v>
      </c>
      <c r="T13" s="1">
        <v>2</v>
      </c>
      <c r="U13" s="1">
        <v>2</v>
      </c>
      <c r="V13" s="1">
        <v>1</v>
      </c>
      <c r="W13" s="1">
        <v>2</v>
      </c>
      <c r="X13" s="1">
        <v>2</v>
      </c>
      <c r="Y13" s="5">
        <f t="shared" si="4"/>
        <v>10</v>
      </c>
      <c r="Z13" s="7">
        <f t="shared" si="5"/>
        <v>1.6666666666666667</v>
      </c>
      <c r="AA13" s="44" t="s">
        <v>17</v>
      </c>
      <c r="AB13" s="1">
        <v>1</v>
      </c>
      <c r="AC13" s="1">
        <v>2</v>
      </c>
      <c r="AD13" s="1">
        <v>2</v>
      </c>
      <c r="AE13" s="1">
        <v>2</v>
      </c>
      <c r="AF13" s="1">
        <v>2</v>
      </c>
      <c r="AG13" s="1">
        <v>2</v>
      </c>
      <c r="AH13" s="5">
        <f t="shared" si="6"/>
        <v>11</v>
      </c>
      <c r="AI13" s="7">
        <f t="shared" si="7"/>
        <v>1.8333333333333333</v>
      </c>
      <c r="AJ13" s="44" t="s">
        <v>17</v>
      </c>
      <c r="AK13" s="6">
        <f t="shared" si="8"/>
        <v>34</v>
      </c>
      <c r="AL13" s="8">
        <f t="shared" si="9"/>
        <v>1.6190476190476191</v>
      </c>
      <c r="AM13" s="44" t="s">
        <v>17</v>
      </c>
    </row>
    <row r="14" spans="1:40" x14ac:dyDescent="0.25">
      <c r="B14" s="1">
        <v>6</v>
      </c>
      <c r="C14" s="1" t="s">
        <v>72</v>
      </c>
      <c r="D14" s="1">
        <v>1</v>
      </c>
      <c r="E14" s="1">
        <v>2</v>
      </c>
      <c r="F14" s="1">
        <v>2</v>
      </c>
      <c r="G14" s="1">
        <v>1</v>
      </c>
      <c r="H14" s="1">
        <v>2</v>
      </c>
      <c r="I14" s="1">
        <v>2</v>
      </c>
      <c r="J14" s="5">
        <f t="shared" si="0"/>
        <v>10</v>
      </c>
      <c r="K14" s="7">
        <f t="shared" si="1"/>
        <v>1.6666666666666667</v>
      </c>
      <c r="L14" s="44" t="s">
        <v>17</v>
      </c>
      <c r="M14" s="1">
        <v>2</v>
      </c>
      <c r="N14" s="1">
        <v>2</v>
      </c>
      <c r="O14" s="1">
        <v>2</v>
      </c>
      <c r="P14" s="5">
        <f t="shared" si="2"/>
        <v>6</v>
      </c>
      <c r="Q14" s="7">
        <f t="shared" si="3"/>
        <v>2</v>
      </c>
      <c r="R14" s="44" t="s">
        <v>17</v>
      </c>
      <c r="S14" s="1">
        <v>2</v>
      </c>
      <c r="T14" s="1">
        <v>1</v>
      </c>
      <c r="U14" s="1">
        <v>1</v>
      </c>
      <c r="V14" s="1">
        <v>2</v>
      </c>
      <c r="W14" s="1">
        <v>1</v>
      </c>
      <c r="X14" s="1">
        <v>2</v>
      </c>
      <c r="Y14" s="5">
        <f t="shared" si="4"/>
        <v>9</v>
      </c>
      <c r="Z14" s="7">
        <f t="shared" si="5"/>
        <v>1.5</v>
      </c>
      <c r="AA14" s="44" t="s">
        <v>16</v>
      </c>
      <c r="AB14" s="1">
        <v>2</v>
      </c>
      <c r="AC14" s="1">
        <v>1</v>
      </c>
      <c r="AD14" s="1">
        <v>2</v>
      </c>
      <c r="AE14" s="1">
        <v>1</v>
      </c>
      <c r="AF14" s="1">
        <v>1</v>
      </c>
      <c r="AG14" s="1">
        <v>2</v>
      </c>
      <c r="AH14" s="5">
        <f t="shared" si="6"/>
        <v>9</v>
      </c>
      <c r="AI14" s="7">
        <f t="shared" si="7"/>
        <v>1.5</v>
      </c>
      <c r="AJ14" s="44" t="s">
        <v>16</v>
      </c>
      <c r="AK14" s="6">
        <f t="shared" si="8"/>
        <v>34</v>
      </c>
      <c r="AL14" s="8">
        <f t="shared" si="9"/>
        <v>1.6190476190476191</v>
      </c>
      <c r="AM14" s="44" t="s">
        <v>17</v>
      </c>
    </row>
    <row r="15" spans="1:40" x14ac:dyDescent="0.25">
      <c r="B15" s="1">
        <v>7</v>
      </c>
      <c r="C15" s="1" t="s">
        <v>73</v>
      </c>
      <c r="D15" s="1">
        <v>2</v>
      </c>
      <c r="E15" s="1">
        <v>1</v>
      </c>
      <c r="F15" s="1">
        <v>2</v>
      </c>
      <c r="G15" s="1">
        <v>2</v>
      </c>
      <c r="H15" s="1">
        <v>2</v>
      </c>
      <c r="I15" s="1">
        <v>2</v>
      </c>
      <c r="J15" s="5">
        <f t="shared" si="0"/>
        <v>11</v>
      </c>
      <c r="K15" s="7">
        <f t="shared" si="1"/>
        <v>1.8333333333333333</v>
      </c>
      <c r="L15" s="44" t="s">
        <v>17</v>
      </c>
      <c r="M15" s="1">
        <v>2</v>
      </c>
      <c r="N15" s="1">
        <v>2</v>
      </c>
      <c r="O15" s="1">
        <v>2</v>
      </c>
      <c r="P15" s="5">
        <f t="shared" si="2"/>
        <v>6</v>
      </c>
      <c r="Q15" s="7">
        <f t="shared" si="3"/>
        <v>2</v>
      </c>
      <c r="R15" s="44" t="s">
        <v>17</v>
      </c>
      <c r="S15" s="1">
        <v>1</v>
      </c>
      <c r="T15" s="1">
        <v>2</v>
      </c>
      <c r="U15" s="1">
        <v>2</v>
      </c>
      <c r="V15" s="1">
        <v>1</v>
      </c>
      <c r="W15" s="1">
        <v>1</v>
      </c>
      <c r="X15" s="1">
        <v>2</v>
      </c>
      <c r="Y15" s="5">
        <f t="shared" si="4"/>
        <v>9</v>
      </c>
      <c r="Z15" s="7">
        <f t="shared" si="5"/>
        <v>1.5</v>
      </c>
      <c r="AA15" s="44" t="s">
        <v>16</v>
      </c>
      <c r="AB15" s="1">
        <v>2</v>
      </c>
      <c r="AC15" s="1">
        <v>2</v>
      </c>
      <c r="AD15" s="1">
        <v>2</v>
      </c>
      <c r="AE15" s="1">
        <v>2</v>
      </c>
      <c r="AF15" s="1">
        <v>2</v>
      </c>
      <c r="AG15" s="1">
        <v>1</v>
      </c>
      <c r="AH15" s="5">
        <f t="shared" si="6"/>
        <v>11</v>
      </c>
      <c r="AI15" s="7">
        <f t="shared" si="7"/>
        <v>1.8333333333333333</v>
      </c>
      <c r="AJ15" s="44" t="s">
        <v>17</v>
      </c>
      <c r="AK15" s="6">
        <f t="shared" si="8"/>
        <v>37</v>
      </c>
      <c r="AL15" s="8">
        <f t="shared" si="9"/>
        <v>1.7619047619047619</v>
      </c>
      <c r="AM15" s="44" t="s">
        <v>17</v>
      </c>
    </row>
    <row r="16" spans="1:40" x14ac:dyDescent="0.25">
      <c r="B16" s="1">
        <v>8</v>
      </c>
      <c r="C16" s="1" t="s">
        <v>74</v>
      </c>
      <c r="D16" s="1">
        <v>1</v>
      </c>
      <c r="E16" s="1">
        <v>2</v>
      </c>
      <c r="F16" s="1">
        <v>1</v>
      </c>
      <c r="G16" s="1">
        <v>2</v>
      </c>
      <c r="H16" s="1">
        <v>1</v>
      </c>
      <c r="I16" s="1">
        <v>2</v>
      </c>
      <c r="J16" s="5">
        <f t="shared" si="0"/>
        <v>9</v>
      </c>
      <c r="K16" s="7">
        <f t="shared" si="1"/>
        <v>1.5</v>
      </c>
      <c r="L16" s="44" t="s">
        <v>16</v>
      </c>
      <c r="M16" s="1">
        <v>2</v>
      </c>
      <c r="N16" s="1">
        <v>1</v>
      </c>
      <c r="O16" s="1">
        <v>1</v>
      </c>
      <c r="P16" s="5">
        <f t="shared" si="2"/>
        <v>4</v>
      </c>
      <c r="Q16" s="7">
        <f t="shared" si="3"/>
        <v>1.3333333333333333</v>
      </c>
      <c r="R16" s="44" t="s">
        <v>16</v>
      </c>
      <c r="S16" s="1">
        <v>2</v>
      </c>
      <c r="T16" s="1">
        <v>1</v>
      </c>
      <c r="U16" s="1">
        <v>1</v>
      </c>
      <c r="V16" s="1">
        <v>2</v>
      </c>
      <c r="W16" s="1">
        <v>1</v>
      </c>
      <c r="X16" s="1">
        <v>2</v>
      </c>
      <c r="Y16" s="5">
        <f t="shared" si="4"/>
        <v>9</v>
      </c>
      <c r="Z16" s="7">
        <f t="shared" si="5"/>
        <v>1.5</v>
      </c>
      <c r="AA16" s="44" t="s">
        <v>16</v>
      </c>
      <c r="AB16" s="1">
        <v>1</v>
      </c>
      <c r="AC16" s="1">
        <v>2</v>
      </c>
      <c r="AD16" s="1">
        <v>1</v>
      </c>
      <c r="AE16" s="1">
        <v>2</v>
      </c>
      <c r="AF16" s="1">
        <v>1</v>
      </c>
      <c r="AG16" s="1">
        <v>2</v>
      </c>
      <c r="AH16" s="5">
        <f t="shared" si="6"/>
        <v>9</v>
      </c>
      <c r="AI16" s="7">
        <f t="shared" si="7"/>
        <v>1.5</v>
      </c>
      <c r="AJ16" s="44" t="s">
        <v>16</v>
      </c>
      <c r="AK16" s="6">
        <f t="shared" si="8"/>
        <v>31</v>
      </c>
      <c r="AL16" s="8">
        <f t="shared" si="9"/>
        <v>1.4761904761904763</v>
      </c>
      <c r="AM16" s="44" t="s">
        <v>16</v>
      </c>
    </row>
    <row r="17" spans="2:39" x14ac:dyDescent="0.25">
      <c r="B17" s="1">
        <v>9</v>
      </c>
      <c r="C17" s="1" t="s">
        <v>120</v>
      </c>
      <c r="D17" s="1">
        <v>2</v>
      </c>
      <c r="E17" s="1">
        <v>1</v>
      </c>
      <c r="F17" s="1">
        <v>2</v>
      </c>
      <c r="G17" s="1">
        <v>2</v>
      </c>
      <c r="H17" s="1">
        <v>2</v>
      </c>
      <c r="I17" s="1">
        <v>2</v>
      </c>
      <c r="J17" s="5">
        <f t="shared" si="0"/>
        <v>11</v>
      </c>
      <c r="K17" s="7">
        <f t="shared" si="1"/>
        <v>1.8333333333333333</v>
      </c>
      <c r="L17" s="44" t="s">
        <v>17</v>
      </c>
      <c r="M17" s="1">
        <v>2</v>
      </c>
      <c r="N17" s="1">
        <v>2</v>
      </c>
      <c r="O17" s="1">
        <v>2</v>
      </c>
      <c r="P17" s="5">
        <f t="shared" si="2"/>
        <v>6</v>
      </c>
      <c r="Q17" s="7">
        <f t="shared" si="3"/>
        <v>2</v>
      </c>
      <c r="R17" s="44" t="s">
        <v>17</v>
      </c>
      <c r="S17" s="1">
        <v>1</v>
      </c>
      <c r="T17" s="1">
        <v>2</v>
      </c>
      <c r="U17" s="1">
        <v>2</v>
      </c>
      <c r="V17" s="1">
        <v>1</v>
      </c>
      <c r="W17" s="1">
        <v>2</v>
      </c>
      <c r="X17" s="1">
        <v>2</v>
      </c>
      <c r="Y17" s="5">
        <f t="shared" si="4"/>
        <v>10</v>
      </c>
      <c r="Z17" s="7">
        <f t="shared" si="5"/>
        <v>1.6666666666666667</v>
      </c>
      <c r="AA17" s="44" t="s">
        <v>17</v>
      </c>
      <c r="AB17" s="1">
        <v>2</v>
      </c>
      <c r="AC17" s="1">
        <v>1</v>
      </c>
      <c r="AD17" s="1">
        <v>2</v>
      </c>
      <c r="AE17" s="1">
        <v>1</v>
      </c>
      <c r="AF17" s="1">
        <v>2</v>
      </c>
      <c r="AG17" s="1">
        <v>2</v>
      </c>
      <c r="AH17" s="5">
        <f t="shared" si="6"/>
        <v>10</v>
      </c>
      <c r="AI17" s="7">
        <f t="shared" si="7"/>
        <v>1.6666666666666667</v>
      </c>
      <c r="AJ17" s="44" t="s">
        <v>17</v>
      </c>
      <c r="AK17" s="6">
        <f t="shared" si="8"/>
        <v>37</v>
      </c>
      <c r="AL17" s="8">
        <f t="shared" si="9"/>
        <v>1.7619047619047619</v>
      </c>
      <c r="AM17" s="44" t="s">
        <v>17</v>
      </c>
    </row>
    <row r="18" spans="2:39" x14ac:dyDescent="0.25">
      <c r="B18" s="1">
        <v>10</v>
      </c>
      <c r="C18" s="1" t="s">
        <v>121</v>
      </c>
      <c r="D18" s="1">
        <v>1</v>
      </c>
      <c r="E18" s="1">
        <v>2</v>
      </c>
      <c r="F18" s="1">
        <v>2</v>
      </c>
      <c r="G18" s="1">
        <v>1</v>
      </c>
      <c r="H18" s="1">
        <v>1</v>
      </c>
      <c r="I18" s="1">
        <v>2</v>
      </c>
      <c r="J18" s="5">
        <f t="shared" si="0"/>
        <v>9</v>
      </c>
      <c r="K18" s="7">
        <f t="shared" si="1"/>
        <v>1.5</v>
      </c>
      <c r="L18" s="44" t="s">
        <v>16</v>
      </c>
      <c r="M18" s="1">
        <v>2</v>
      </c>
      <c r="N18" s="1">
        <v>2</v>
      </c>
      <c r="O18" s="1">
        <v>2</v>
      </c>
      <c r="P18" s="5">
        <f t="shared" si="2"/>
        <v>6</v>
      </c>
      <c r="Q18" s="7">
        <f t="shared" si="3"/>
        <v>2</v>
      </c>
      <c r="R18" s="44" t="s">
        <v>17</v>
      </c>
      <c r="S18" s="1">
        <v>2</v>
      </c>
      <c r="T18" s="1">
        <v>1</v>
      </c>
      <c r="U18" s="1">
        <v>1</v>
      </c>
      <c r="V18" s="1">
        <v>2</v>
      </c>
      <c r="W18" s="1">
        <v>2</v>
      </c>
      <c r="X18" s="1">
        <v>2</v>
      </c>
      <c r="Y18" s="5">
        <f t="shared" si="4"/>
        <v>10</v>
      </c>
      <c r="Z18" s="7">
        <f t="shared" si="5"/>
        <v>1.6666666666666667</v>
      </c>
      <c r="AA18" s="44" t="s">
        <v>17</v>
      </c>
      <c r="AB18" s="1">
        <v>2</v>
      </c>
      <c r="AC18" s="1">
        <v>1</v>
      </c>
      <c r="AD18" s="1">
        <v>2</v>
      </c>
      <c r="AE18" s="1">
        <v>2</v>
      </c>
      <c r="AF18" s="1">
        <v>1</v>
      </c>
      <c r="AG18" s="1">
        <v>2</v>
      </c>
      <c r="AH18" s="5">
        <f t="shared" si="6"/>
        <v>10</v>
      </c>
      <c r="AI18" s="7">
        <f t="shared" si="7"/>
        <v>1.6666666666666667</v>
      </c>
      <c r="AJ18" s="44" t="s">
        <v>17</v>
      </c>
      <c r="AK18" s="6">
        <f t="shared" si="8"/>
        <v>35</v>
      </c>
      <c r="AL18" s="8">
        <f t="shared" si="9"/>
        <v>1.6666666666666667</v>
      </c>
      <c r="AM18" s="44" t="s">
        <v>17</v>
      </c>
    </row>
    <row r="19" spans="2:39" x14ac:dyDescent="0.25">
      <c r="B19" s="1">
        <v>11</v>
      </c>
      <c r="C19" s="1" t="s">
        <v>122</v>
      </c>
      <c r="D19" s="1">
        <v>2</v>
      </c>
      <c r="E19" s="1">
        <v>1</v>
      </c>
      <c r="F19" s="1">
        <v>1</v>
      </c>
      <c r="G19" s="1">
        <v>2</v>
      </c>
      <c r="H19" s="1">
        <v>2</v>
      </c>
      <c r="I19" s="1">
        <v>2</v>
      </c>
      <c r="J19" s="5">
        <f t="shared" si="0"/>
        <v>10</v>
      </c>
      <c r="K19" s="7">
        <f t="shared" si="1"/>
        <v>1.6666666666666667</v>
      </c>
      <c r="L19" s="44" t="s">
        <v>17</v>
      </c>
      <c r="M19" s="1">
        <v>2</v>
      </c>
      <c r="N19" s="1">
        <v>1</v>
      </c>
      <c r="O19" s="1">
        <v>2</v>
      </c>
      <c r="P19" s="5">
        <f t="shared" si="2"/>
        <v>5</v>
      </c>
      <c r="Q19" s="7">
        <f t="shared" si="3"/>
        <v>1.6666666666666667</v>
      </c>
      <c r="R19" s="44" t="s">
        <v>17</v>
      </c>
      <c r="S19" s="1">
        <v>1</v>
      </c>
      <c r="T19" s="1">
        <v>2</v>
      </c>
      <c r="U19" s="1">
        <v>2</v>
      </c>
      <c r="V19" s="1">
        <v>2</v>
      </c>
      <c r="W19" s="1">
        <v>1</v>
      </c>
      <c r="X19" s="1">
        <v>1</v>
      </c>
      <c r="Y19" s="5">
        <f t="shared" si="4"/>
        <v>9</v>
      </c>
      <c r="Z19" s="7">
        <f t="shared" si="5"/>
        <v>1.5</v>
      </c>
      <c r="AA19" s="44" t="s">
        <v>16</v>
      </c>
      <c r="AB19" s="1">
        <v>1</v>
      </c>
      <c r="AC19" s="1">
        <v>2</v>
      </c>
      <c r="AD19" s="1">
        <v>1</v>
      </c>
      <c r="AE19" s="1">
        <v>2</v>
      </c>
      <c r="AF19" s="1">
        <v>2</v>
      </c>
      <c r="AG19" s="1">
        <v>1</v>
      </c>
      <c r="AH19" s="5">
        <f t="shared" si="6"/>
        <v>9</v>
      </c>
      <c r="AI19" s="7">
        <f t="shared" si="7"/>
        <v>1.5</v>
      </c>
      <c r="AJ19" s="44" t="s">
        <v>16</v>
      </c>
      <c r="AK19" s="6">
        <f t="shared" si="8"/>
        <v>33</v>
      </c>
      <c r="AL19" s="8">
        <f t="shared" si="9"/>
        <v>1.5714285714285714</v>
      </c>
      <c r="AM19" s="44" t="s">
        <v>16</v>
      </c>
    </row>
    <row r="20" spans="2:39" x14ac:dyDescent="0.25">
      <c r="B20" s="1">
        <v>12</v>
      </c>
      <c r="C20" s="1" t="s">
        <v>123</v>
      </c>
      <c r="D20" s="1">
        <v>1</v>
      </c>
      <c r="E20" s="1">
        <v>2</v>
      </c>
      <c r="F20" s="1">
        <v>2</v>
      </c>
      <c r="G20" s="1">
        <v>2</v>
      </c>
      <c r="H20" s="1">
        <v>1</v>
      </c>
      <c r="I20" s="1">
        <v>2</v>
      </c>
      <c r="J20" s="5">
        <f t="shared" si="0"/>
        <v>10</v>
      </c>
      <c r="K20" s="7">
        <f t="shared" si="1"/>
        <v>1.6666666666666667</v>
      </c>
      <c r="L20" s="44" t="s">
        <v>17</v>
      </c>
      <c r="M20" s="1">
        <v>2</v>
      </c>
      <c r="N20" s="1">
        <v>1</v>
      </c>
      <c r="O20" s="1">
        <v>1</v>
      </c>
      <c r="P20" s="5">
        <f t="shared" si="2"/>
        <v>4</v>
      </c>
      <c r="Q20" s="7">
        <f t="shared" si="3"/>
        <v>1.3333333333333333</v>
      </c>
      <c r="R20" s="44" t="s">
        <v>16</v>
      </c>
      <c r="S20" s="1">
        <v>2</v>
      </c>
      <c r="T20" s="1">
        <v>1</v>
      </c>
      <c r="U20" s="1">
        <v>2</v>
      </c>
      <c r="V20" s="1">
        <v>1</v>
      </c>
      <c r="W20" s="1">
        <v>2</v>
      </c>
      <c r="X20" s="1">
        <v>1</v>
      </c>
      <c r="Y20" s="5">
        <f t="shared" si="4"/>
        <v>9</v>
      </c>
      <c r="Z20" s="7">
        <f t="shared" si="5"/>
        <v>1.5</v>
      </c>
      <c r="AA20" s="44" t="s">
        <v>16</v>
      </c>
      <c r="AB20" s="1">
        <v>2</v>
      </c>
      <c r="AC20" s="1">
        <v>1</v>
      </c>
      <c r="AD20" s="1">
        <v>2</v>
      </c>
      <c r="AE20" s="1">
        <v>1</v>
      </c>
      <c r="AF20" s="1">
        <v>2</v>
      </c>
      <c r="AG20" s="1">
        <v>2</v>
      </c>
      <c r="AH20" s="5">
        <f t="shared" si="6"/>
        <v>10</v>
      </c>
      <c r="AI20" s="7">
        <f t="shared" si="7"/>
        <v>1.6666666666666667</v>
      </c>
      <c r="AJ20" s="44" t="s">
        <v>17</v>
      </c>
      <c r="AK20" s="6">
        <f t="shared" si="8"/>
        <v>33</v>
      </c>
      <c r="AL20" s="8">
        <f t="shared" si="9"/>
        <v>1.5714285714285714</v>
      </c>
      <c r="AM20" s="44" t="s">
        <v>16</v>
      </c>
    </row>
    <row r="21" spans="2:39" x14ac:dyDescent="0.25">
      <c r="B21" s="1">
        <v>13</v>
      </c>
      <c r="C21" s="1" t="s">
        <v>75</v>
      </c>
      <c r="D21" s="1">
        <v>2</v>
      </c>
      <c r="E21" s="1">
        <v>1</v>
      </c>
      <c r="F21" s="1">
        <v>2</v>
      </c>
      <c r="G21" s="1">
        <v>1</v>
      </c>
      <c r="H21" s="1">
        <v>2</v>
      </c>
      <c r="I21" s="1">
        <v>2</v>
      </c>
      <c r="J21" s="5">
        <f t="shared" si="0"/>
        <v>10</v>
      </c>
      <c r="K21" s="7">
        <f t="shared" si="1"/>
        <v>1.6666666666666667</v>
      </c>
      <c r="L21" s="44" t="s">
        <v>17</v>
      </c>
      <c r="M21" s="1">
        <v>2</v>
      </c>
      <c r="N21" s="1">
        <v>2</v>
      </c>
      <c r="O21" s="1">
        <v>2</v>
      </c>
      <c r="P21" s="5">
        <f t="shared" si="2"/>
        <v>6</v>
      </c>
      <c r="Q21" s="7">
        <f t="shared" si="3"/>
        <v>2</v>
      </c>
      <c r="R21" s="44" t="s">
        <v>17</v>
      </c>
      <c r="S21" s="1">
        <v>1</v>
      </c>
      <c r="T21" s="1">
        <v>2</v>
      </c>
      <c r="U21" s="1">
        <v>1</v>
      </c>
      <c r="V21" s="1">
        <v>2</v>
      </c>
      <c r="W21" s="1">
        <v>1</v>
      </c>
      <c r="X21" s="1">
        <v>2</v>
      </c>
      <c r="Y21" s="5">
        <f t="shared" si="4"/>
        <v>9</v>
      </c>
      <c r="Z21" s="7">
        <f t="shared" si="5"/>
        <v>1.5</v>
      </c>
      <c r="AA21" s="44" t="s">
        <v>16</v>
      </c>
      <c r="AB21" s="1">
        <v>1</v>
      </c>
      <c r="AC21" s="1">
        <v>2</v>
      </c>
      <c r="AD21" s="1">
        <v>2</v>
      </c>
      <c r="AE21" s="1">
        <v>2</v>
      </c>
      <c r="AF21" s="1">
        <v>1</v>
      </c>
      <c r="AG21" s="1">
        <v>1</v>
      </c>
      <c r="AH21" s="5">
        <f t="shared" si="6"/>
        <v>9</v>
      </c>
      <c r="AI21" s="7">
        <f t="shared" si="7"/>
        <v>1.5</v>
      </c>
      <c r="AJ21" s="44" t="s">
        <v>16</v>
      </c>
      <c r="AK21" s="6">
        <f t="shared" si="8"/>
        <v>34</v>
      </c>
      <c r="AL21" s="8">
        <f t="shared" si="9"/>
        <v>1.6190476190476191</v>
      </c>
      <c r="AM21" s="44" t="s">
        <v>17</v>
      </c>
    </row>
    <row r="22" spans="2:39" x14ac:dyDescent="0.25">
      <c r="B22" s="1">
        <v>14</v>
      </c>
      <c r="C22" s="1" t="s">
        <v>76</v>
      </c>
      <c r="D22" s="1">
        <v>1</v>
      </c>
      <c r="E22" s="1">
        <v>2</v>
      </c>
      <c r="F22" s="1">
        <v>1</v>
      </c>
      <c r="G22" s="1">
        <v>2</v>
      </c>
      <c r="H22" s="1">
        <v>2</v>
      </c>
      <c r="I22" s="1">
        <v>1</v>
      </c>
      <c r="J22" s="5">
        <f t="shared" si="0"/>
        <v>9</v>
      </c>
      <c r="K22" s="7">
        <f t="shared" si="1"/>
        <v>1.5</v>
      </c>
      <c r="L22" s="44" t="s">
        <v>16</v>
      </c>
      <c r="M22" s="1">
        <v>2</v>
      </c>
      <c r="N22" s="1">
        <v>1</v>
      </c>
      <c r="O22" s="1">
        <v>1</v>
      </c>
      <c r="P22" s="5">
        <f t="shared" si="2"/>
        <v>4</v>
      </c>
      <c r="Q22" s="7">
        <f t="shared" si="3"/>
        <v>1.3333333333333333</v>
      </c>
      <c r="R22" s="44" t="s">
        <v>16</v>
      </c>
      <c r="S22" s="1">
        <v>2</v>
      </c>
      <c r="T22" s="1">
        <v>1</v>
      </c>
      <c r="U22" s="1">
        <v>2</v>
      </c>
      <c r="V22" s="1">
        <v>2</v>
      </c>
      <c r="W22" s="1">
        <v>2</v>
      </c>
      <c r="X22" s="1">
        <v>2</v>
      </c>
      <c r="Y22" s="5">
        <f t="shared" si="4"/>
        <v>11</v>
      </c>
      <c r="Z22" s="7">
        <f t="shared" si="5"/>
        <v>1.8333333333333333</v>
      </c>
      <c r="AA22" s="44" t="s">
        <v>17</v>
      </c>
      <c r="AB22" s="1">
        <v>2</v>
      </c>
      <c r="AC22" s="1">
        <v>1</v>
      </c>
      <c r="AD22" s="1">
        <v>2</v>
      </c>
      <c r="AE22" s="1">
        <v>2</v>
      </c>
      <c r="AF22" s="1">
        <v>2</v>
      </c>
      <c r="AG22" s="1">
        <v>2</v>
      </c>
      <c r="AH22" s="5">
        <f t="shared" si="6"/>
        <v>11</v>
      </c>
      <c r="AI22" s="7">
        <f t="shared" si="7"/>
        <v>1.8333333333333333</v>
      </c>
      <c r="AJ22" s="44" t="s">
        <v>17</v>
      </c>
      <c r="AK22" s="6">
        <f t="shared" si="8"/>
        <v>35</v>
      </c>
      <c r="AL22" s="8">
        <f t="shared" si="9"/>
        <v>1.6666666666666667</v>
      </c>
      <c r="AM22" s="44" t="s">
        <v>17</v>
      </c>
    </row>
    <row r="23" spans="2:39" x14ac:dyDescent="0.25">
      <c r="B23" s="1">
        <v>15</v>
      </c>
      <c r="C23" s="1" t="s">
        <v>77</v>
      </c>
      <c r="D23" s="1">
        <v>1</v>
      </c>
      <c r="E23" s="1">
        <v>2</v>
      </c>
      <c r="F23" s="1">
        <v>2</v>
      </c>
      <c r="G23" s="1">
        <v>2</v>
      </c>
      <c r="H23" s="1">
        <v>1</v>
      </c>
      <c r="I23" s="1">
        <v>1</v>
      </c>
      <c r="J23" s="5">
        <f t="shared" si="0"/>
        <v>9</v>
      </c>
      <c r="K23" s="7">
        <f t="shared" si="1"/>
        <v>1.5</v>
      </c>
      <c r="L23" s="44" t="s">
        <v>16</v>
      </c>
      <c r="M23" s="1">
        <v>1</v>
      </c>
      <c r="N23" s="1">
        <v>2</v>
      </c>
      <c r="O23" s="1">
        <v>2</v>
      </c>
      <c r="P23" s="5">
        <f t="shared" si="2"/>
        <v>5</v>
      </c>
      <c r="Q23" s="7">
        <f t="shared" si="3"/>
        <v>1.6666666666666667</v>
      </c>
      <c r="R23" s="44" t="s">
        <v>17</v>
      </c>
      <c r="S23" s="1">
        <v>1</v>
      </c>
      <c r="T23" s="1">
        <v>1</v>
      </c>
      <c r="U23" s="1">
        <v>2</v>
      </c>
      <c r="V23" s="1">
        <v>2</v>
      </c>
      <c r="W23" s="1">
        <v>1</v>
      </c>
      <c r="X23" s="1">
        <v>2</v>
      </c>
      <c r="Y23" s="5">
        <f t="shared" si="4"/>
        <v>9</v>
      </c>
      <c r="Z23" s="7">
        <f t="shared" si="5"/>
        <v>1.5</v>
      </c>
      <c r="AA23" s="44" t="s">
        <v>16</v>
      </c>
      <c r="AB23" s="1">
        <v>1</v>
      </c>
      <c r="AC23" s="1">
        <v>2</v>
      </c>
      <c r="AD23" s="1">
        <v>1</v>
      </c>
      <c r="AE23" s="1">
        <v>2</v>
      </c>
      <c r="AF23" s="1">
        <v>2</v>
      </c>
      <c r="AG23" s="1">
        <v>2</v>
      </c>
      <c r="AH23" s="5">
        <f t="shared" si="6"/>
        <v>10</v>
      </c>
      <c r="AI23" s="7">
        <f t="shared" si="7"/>
        <v>1.6666666666666667</v>
      </c>
      <c r="AJ23" s="44" t="s">
        <v>17</v>
      </c>
      <c r="AK23" s="6">
        <f t="shared" si="8"/>
        <v>33</v>
      </c>
      <c r="AL23" s="8">
        <f t="shared" si="9"/>
        <v>1.5714285714285714</v>
      </c>
      <c r="AM23" s="44" t="s">
        <v>16</v>
      </c>
    </row>
    <row r="24" spans="2:39" x14ac:dyDescent="0.25">
      <c r="B24" s="1">
        <v>16</v>
      </c>
      <c r="C24" s="1" t="s">
        <v>78</v>
      </c>
      <c r="D24" s="1">
        <v>2</v>
      </c>
      <c r="E24" s="1">
        <v>1</v>
      </c>
      <c r="F24" s="1">
        <v>1</v>
      </c>
      <c r="G24" s="1">
        <v>1</v>
      </c>
      <c r="H24" s="1">
        <v>1</v>
      </c>
      <c r="I24" s="1">
        <v>2</v>
      </c>
      <c r="J24" s="5">
        <f t="shared" si="0"/>
        <v>8</v>
      </c>
      <c r="K24" s="7">
        <f t="shared" si="1"/>
        <v>1.3333333333333333</v>
      </c>
      <c r="L24" s="44" t="s">
        <v>16</v>
      </c>
      <c r="M24" s="1">
        <v>1</v>
      </c>
      <c r="N24" s="1">
        <v>2</v>
      </c>
      <c r="O24" s="1">
        <v>2</v>
      </c>
      <c r="P24" s="5">
        <f t="shared" si="2"/>
        <v>5</v>
      </c>
      <c r="Q24" s="7">
        <f t="shared" si="3"/>
        <v>1.6666666666666667</v>
      </c>
      <c r="R24" s="44" t="s">
        <v>17</v>
      </c>
      <c r="S24" s="1">
        <v>1</v>
      </c>
      <c r="T24" s="1">
        <v>2</v>
      </c>
      <c r="U24" s="1">
        <v>2</v>
      </c>
      <c r="V24" s="1">
        <v>2</v>
      </c>
      <c r="W24" s="1">
        <v>1</v>
      </c>
      <c r="X24" s="1">
        <v>1</v>
      </c>
      <c r="Y24" s="5">
        <f t="shared" si="4"/>
        <v>9</v>
      </c>
      <c r="Z24" s="7">
        <f t="shared" si="5"/>
        <v>1.5</v>
      </c>
      <c r="AA24" s="44" t="s">
        <v>16</v>
      </c>
      <c r="AB24" s="1">
        <v>1</v>
      </c>
      <c r="AC24" s="1">
        <v>2</v>
      </c>
      <c r="AD24" s="1">
        <v>1</v>
      </c>
      <c r="AE24" s="1">
        <v>2</v>
      </c>
      <c r="AF24" s="1">
        <v>1</v>
      </c>
      <c r="AG24" s="1">
        <v>2</v>
      </c>
      <c r="AH24" s="5">
        <f t="shared" si="6"/>
        <v>9</v>
      </c>
      <c r="AI24" s="7">
        <f t="shared" si="7"/>
        <v>1.5</v>
      </c>
      <c r="AJ24" s="44" t="s">
        <v>16</v>
      </c>
      <c r="AK24" s="6">
        <f t="shared" si="8"/>
        <v>31</v>
      </c>
      <c r="AL24" s="8">
        <f t="shared" si="9"/>
        <v>1.4761904761904763</v>
      </c>
      <c r="AM24" s="44" t="s">
        <v>16</v>
      </c>
    </row>
    <row r="25" spans="2:39" x14ac:dyDescent="0.25">
      <c r="B25" s="1">
        <v>17</v>
      </c>
      <c r="C25" s="1" t="s">
        <v>79</v>
      </c>
      <c r="D25" s="1">
        <v>2</v>
      </c>
      <c r="E25" s="1">
        <v>1</v>
      </c>
      <c r="F25" s="1">
        <v>1</v>
      </c>
      <c r="G25" s="1">
        <v>2</v>
      </c>
      <c r="H25" s="1">
        <v>1</v>
      </c>
      <c r="I25" s="1">
        <v>2</v>
      </c>
      <c r="J25" s="5">
        <f t="shared" si="0"/>
        <v>9</v>
      </c>
      <c r="K25" s="7">
        <f t="shared" si="1"/>
        <v>1.5</v>
      </c>
      <c r="L25" s="44" t="s">
        <v>16</v>
      </c>
      <c r="M25" s="1">
        <v>2</v>
      </c>
      <c r="N25" s="1">
        <v>2</v>
      </c>
      <c r="O25" s="1">
        <v>2</v>
      </c>
      <c r="P25" s="5">
        <f t="shared" si="2"/>
        <v>6</v>
      </c>
      <c r="Q25" s="7">
        <f t="shared" si="3"/>
        <v>2</v>
      </c>
      <c r="R25" s="44" t="s">
        <v>17</v>
      </c>
      <c r="S25" s="1">
        <v>1</v>
      </c>
      <c r="T25" s="1">
        <v>1</v>
      </c>
      <c r="U25" s="1">
        <v>2</v>
      </c>
      <c r="V25" s="1">
        <v>2</v>
      </c>
      <c r="W25" s="1">
        <v>2</v>
      </c>
      <c r="X25" s="1">
        <v>1</v>
      </c>
      <c r="Y25" s="5">
        <f t="shared" si="4"/>
        <v>9</v>
      </c>
      <c r="Z25" s="7">
        <f t="shared" si="5"/>
        <v>1.5</v>
      </c>
      <c r="AA25" s="44" t="s">
        <v>16</v>
      </c>
      <c r="AB25" s="1">
        <v>2</v>
      </c>
      <c r="AC25" s="1">
        <v>2</v>
      </c>
      <c r="AD25" s="1">
        <v>2</v>
      </c>
      <c r="AE25" s="1">
        <v>2</v>
      </c>
      <c r="AF25" s="1">
        <v>2</v>
      </c>
      <c r="AG25" s="1">
        <v>2</v>
      </c>
      <c r="AH25" s="5">
        <f t="shared" si="6"/>
        <v>12</v>
      </c>
      <c r="AI25" s="7">
        <f t="shared" si="7"/>
        <v>2</v>
      </c>
      <c r="AJ25" s="44" t="s">
        <v>17</v>
      </c>
      <c r="AK25" s="6">
        <f t="shared" si="8"/>
        <v>36</v>
      </c>
      <c r="AL25" s="8">
        <f t="shared" si="9"/>
        <v>1.7142857142857142</v>
      </c>
      <c r="AM25" s="44" t="s">
        <v>17</v>
      </c>
    </row>
    <row r="26" spans="2:39" x14ac:dyDescent="0.25">
      <c r="B26" s="1">
        <v>18</v>
      </c>
      <c r="C26" s="1" t="s">
        <v>80</v>
      </c>
      <c r="D26" s="1">
        <v>1</v>
      </c>
      <c r="E26" s="1">
        <v>2</v>
      </c>
      <c r="F26" s="1">
        <v>1</v>
      </c>
      <c r="G26" s="1">
        <v>2</v>
      </c>
      <c r="H26" s="1">
        <v>1</v>
      </c>
      <c r="I26" s="1">
        <v>2</v>
      </c>
      <c r="J26" s="5">
        <f t="shared" si="0"/>
        <v>9</v>
      </c>
      <c r="K26" s="7">
        <f t="shared" si="1"/>
        <v>1.5</v>
      </c>
      <c r="L26" s="44" t="s">
        <v>16</v>
      </c>
      <c r="M26" s="1">
        <v>1</v>
      </c>
      <c r="N26" s="1">
        <v>2</v>
      </c>
      <c r="O26" s="1">
        <v>2</v>
      </c>
      <c r="P26" s="5">
        <f t="shared" si="2"/>
        <v>5</v>
      </c>
      <c r="Q26" s="7">
        <f t="shared" si="3"/>
        <v>1.6666666666666667</v>
      </c>
      <c r="R26" s="44" t="s">
        <v>17</v>
      </c>
      <c r="S26" s="1">
        <v>1</v>
      </c>
      <c r="T26" s="1">
        <v>1</v>
      </c>
      <c r="U26" s="1">
        <v>1</v>
      </c>
      <c r="V26" s="1">
        <v>2</v>
      </c>
      <c r="W26" s="1">
        <v>2</v>
      </c>
      <c r="X26" s="1">
        <v>2</v>
      </c>
      <c r="Y26" s="5">
        <f t="shared" si="4"/>
        <v>9</v>
      </c>
      <c r="Z26" s="7">
        <f t="shared" si="5"/>
        <v>1.5</v>
      </c>
      <c r="AA26" s="44" t="s">
        <v>16</v>
      </c>
      <c r="AB26" s="1">
        <v>2</v>
      </c>
      <c r="AC26" s="1">
        <v>1</v>
      </c>
      <c r="AD26" s="1">
        <v>2</v>
      </c>
      <c r="AE26" s="1">
        <v>1</v>
      </c>
      <c r="AF26" s="1">
        <v>2</v>
      </c>
      <c r="AG26" s="1">
        <v>2</v>
      </c>
      <c r="AH26" s="5">
        <f t="shared" si="6"/>
        <v>10</v>
      </c>
      <c r="AI26" s="7">
        <f t="shared" si="7"/>
        <v>1.6666666666666667</v>
      </c>
      <c r="AJ26" s="44" t="s">
        <v>17</v>
      </c>
      <c r="AK26" s="6">
        <f t="shared" si="8"/>
        <v>33</v>
      </c>
      <c r="AL26" s="8">
        <f t="shared" si="9"/>
        <v>1.5714285714285714</v>
      </c>
      <c r="AM26" s="44" t="s">
        <v>16</v>
      </c>
    </row>
    <row r="27" spans="2:39" x14ac:dyDescent="0.25">
      <c r="B27" s="1">
        <v>19</v>
      </c>
      <c r="C27" s="1" t="s">
        <v>81</v>
      </c>
      <c r="D27" s="1">
        <v>1</v>
      </c>
      <c r="E27" s="1">
        <v>2</v>
      </c>
      <c r="F27" s="1">
        <v>1</v>
      </c>
      <c r="G27" s="1">
        <v>2</v>
      </c>
      <c r="H27" s="1">
        <v>2</v>
      </c>
      <c r="I27" s="1">
        <v>1</v>
      </c>
      <c r="J27" s="5">
        <f t="shared" si="0"/>
        <v>9</v>
      </c>
      <c r="K27" s="7">
        <f t="shared" si="1"/>
        <v>1.5</v>
      </c>
      <c r="L27" s="44" t="s">
        <v>16</v>
      </c>
      <c r="M27" s="1">
        <v>2</v>
      </c>
      <c r="N27" s="1">
        <v>2</v>
      </c>
      <c r="O27" s="1">
        <v>2</v>
      </c>
      <c r="P27" s="5">
        <f t="shared" si="2"/>
        <v>6</v>
      </c>
      <c r="Q27" s="7">
        <f t="shared" si="3"/>
        <v>2</v>
      </c>
      <c r="R27" s="44" t="s">
        <v>17</v>
      </c>
      <c r="S27" s="1">
        <v>2</v>
      </c>
      <c r="T27" s="1">
        <v>2</v>
      </c>
      <c r="U27" s="1">
        <v>2</v>
      </c>
      <c r="V27" s="1">
        <v>1</v>
      </c>
      <c r="W27" s="1">
        <v>1</v>
      </c>
      <c r="X27" s="1">
        <v>1</v>
      </c>
      <c r="Y27" s="5">
        <f t="shared" si="4"/>
        <v>9</v>
      </c>
      <c r="Z27" s="7">
        <f t="shared" si="5"/>
        <v>1.5</v>
      </c>
      <c r="AA27" s="44" t="s">
        <v>16</v>
      </c>
      <c r="AB27" s="1">
        <v>2</v>
      </c>
      <c r="AC27" s="1">
        <v>2</v>
      </c>
      <c r="AD27" s="1">
        <v>2</v>
      </c>
      <c r="AE27" s="1">
        <v>2</v>
      </c>
      <c r="AF27" s="1">
        <v>2</v>
      </c>
      <c r="AG27" s="1">
        <v>2</v>
      </c>
      <c r="AH27" s="5">
        <f t="shared" si="6"/>
        <v>12</v>
      </c>
      <c r="AI27" s="7">
        <f t="shared" si="7"/>
        <v>2</v>
      </c>
      <c r="AJ27" s="44" t="s">
        <v>17</v>
      </c>
      <c r="AK27" s="6">
        <f t="shared" si="8"/>
        <v>36</v>
      </c>
      <c r="AL27" s="8">
        <f t="shared" si="9"/>
        <v>1.7142857142857142</v>
      </c>
      <c r="AM27" s="44" t="s">
        <v>17</v>
      </c>
    </row>
    <row r="28" spans="2:39" x14ac:dyDescent="0.25">
      <c r="B28" s="1">
        <v>20</v>
      </c>
      <c r="C28" s="1" t="s">
        <v>82</v>
      </c>
      <c r="D28" s="1">
        <v>2</v>
      </c>
      <c r="E28" s="1">
        <v>2</v>
      </c>
      <c r="F28" s="1">
        <v>2</v>
      </c>
      <c r="G28" s="1">
        <v>2</v>
      </c>
      <c r="H28" s="1">
        <v>2</v>
      </c>
      <c r="I28" s="1">
        <v>2</v>
      </c>
      <c r="J28" s="5">
        <f t="shared" si="0"/>
        <v>12</v>
      </c>
      <c r="K28" s="7">
        <f t="shared" si="1"/>
        <v>2</v>
      </c>
      <c r="L28" s="44" t="s">
        <v>17</v>
      </c>
      <c r="M28" s="1">
        <v>2</v>
      </c>
      <c r="N28" s="1">
        <v>2</v>
      </c>
      <c r="O28" s="1">
        <v>2</v>
      </c>
      <c r="P28" s="5">
        <f t="shared" si="2"/>
        <v>6</v>
      </c>
      <c r="Q28" s="7">
        <f t="shared" si="3"/>
        <v>2</v>
      </c>
      <c r="R28" s="44" t="s">
        <v>17</v>
      </c>
      <c r="S28" s="1">
        <v>2</v>
      </c>
      <c r="T28" s="1">
        <v>2</v>
      </c>
      <c r="U28" s="1">
        <v>2</v>
      </c>
      <c r="V28" s="1">
        <v>2</v>
      </c>
      <c r="W28" s="1">
        <v>2</v>
      </c>
      <c r="X28" s="1">
        <v>2</v>
      </c>
      <c r="Y28" s="5">
        <f t="shared" si="4"/>
        <v>12</v>
      </c>
      <c r="Z28" s="7">
        <f t="shared" si="5"/>
        <v>2</v>
      </c>
      <c r="AA28" s="44" t="s">
        <v>17</v>
      </c>
      <c r="AB28" s="1">
        <v>1</v>
      </c>
      <c r="AC28" s="1">
        <v>2</v>
      </c>
      <c r="AD28" s="1">
        <v>1</v>
      </c>
      <c r="AE28" s="1">
        <v>2</v>
      </c>
      <c r="AF28" s="1">
        <v>1</v>
      </c>
      <c r="AG28" s="1">
        <v>2</v>
      </c>
      <c r="AH28" s="5">
        <f t="shared" si="6"/>
        <v>9</v>
      </c>
      <c r="AI28" s="7">
        <f t="shared" si="7"/>
        <v>1.5</v>
      </c>
      <c r="AJ28" s="44" t="s">
        <v>16</v>
      </c>
      <c r="AK28" s="6">
        <f t="shared" si="8"/>
        <v>39</v>
      </c>
      <c r="AL28" s="8">
        <f t="shared" si="9"/>
        <v>1.8571428571428572</v>
      </c>
      <c r="AM28" s="44" t="s">
        <v>17</v>
      </c>
    </row>
    <row r="29" spans="2:39" x14ac:dyDescent="0.25">
      <c r="B29" s="1">
        <v>21</v>
      </c>
      <c r="C29" s="1" t="s">
        <v>124</v>
      </c>
      <c r="D29" s="1">
        <v>1</v>
      </c>
      <c r="E29" s="1">
        <v>2</v>
      </c>
      <c r="F29" s="1">
        <v>1</v>
      </c>
      <c r="G29" s="1">
        <v>2</v>
      </c>
      <c r="H29" s="1">
        <v>1</v>
      </c>
      <c r="I29" s="1">
        <v>2</v>
      </c>
      <c r="J29" s="5">
        <f t="shared" si="0"/>
        <v>9</v>
      </c>
      <c r="K29" s="7">
        <f t="shared" si="1"/>
        <v>1.5</v>
      </c>
      <c r="L29" s="44" t="s">
        <v>16</v>
      </c>
      <c r="M29" s="1">
        <v>2</v>
      </c>
      <c r="N29" s="1">
        <v>2</v>
      </c>
      <c r="O29" s="1">
        <v>1</v>
      </c>
      <c r="P29" s="5">
        <f t="shared" si="2"/>
        <v>5</v>
      </c>
      <c r="Q29" s="7">
        <f t="shared" si="3"/>
        <v>1.6666666666666667</v>
      </c>
      <c r="R29" s="44" t="s">
        <v>17</v>
      </c>
      <c r="S29" s="1">
        <v>1</v>
      </c>
      <c r="T29" s="1">
        <v>2</v>
      </c>
      <c r="U29" s="1">
        <v>1</v>
      </c>
      <c r="V29" s="1">
        <v>2</v>
      </c>
      <c r="W29" s="1">
        <v>1</v>
      </c>
      <c r="X29" s="1">
        <v>2</v>
      </c>
      <c r="Y29" s="5">
        <f t="shared" si="4"/>
        <v>9</v>
      </c>
      <c r="Z29" s="7">
        <f t="shared" si="5"/>
        <v>1.5</v>
      </c>
      <c r="AA29" s="44" t="s">
        <v>16</v>
      </c>
      <c r="AB29" s="1">
        <v>2</v>
      </c>
      <c r="AC29" s="1">
        <v>2</v>
      </c>
      <c r="AD29" s="1">
        <v>2</v>
      </c>
      <c r="AE29" s="1">
        <v>2</v>
      </c>
      <c r="AF29" s="1">
        <v>2</v>
      </c>
      <c r="AG29" s="1">
        <v>2</v>
      </c>
      <c r="AH29" s="5">
        <f t="shared" si="6"/>
        <v>12</v>
      </c>
      <c r="AI29" s="7">
        <f t="shared" si="7"/>
        <v>2</v>
      </c>
      <c r="AJ29" s="44" t="s">
        <v>17</v>
      </c>
      <c r="AK29" s="6">
        <f t="shared" si="8"/>
        <v>35</v>
      </c>
      <c r="AL29" s="8">
        <f t="shared" si="9"/>
        <v>1.6666666666666667</v>
      </c>
      <c r="AM29" s="44" t="s">
        <v>17</v>
      </c>
    </row>
    <row r="30" spans="2:39" x14ac:dyDescent="0.25">
      <c r="B30" s="1">
        <v>22</v>
      </c>
      <c r="C30" s="1" t="s">
        <v>83</v>
      </c>
      <c r="D30" s="1">
        <v>1</v>
      </c>
      <c r="E30" s="1">
        <v>1</v>
      </c>
      <c r="F30" s="1">
        <v>1</v>
      </c>
      <c r="G30" s="1">
        <v>2</v>
      </c>
      <c r="H30" s="1">
        <v>1</v>
      </c>
      <c r="I30" s="1">
        <v>1</v>
      </c>
      <c r="J30" s="5">
        <f t="shared" si="0"/>
        <v>7</v>
      </c>
      <c r="K30" s="7">
        <f t="shared" si="1"/>
        <v>1.1666666666666667</v>
      </c>
      <c r="L30" s="44" t="s">
        <v>16</v>
      </c>
      <c r="M30" s="1">
        <v>1</v>
      </c>
      <c r="N30" s="1">
        <v>1</v>
      </c>
      <c r="O30" s="1">
        <v>1</v>
      </c>
      <c r="P30" s="5">
        <f t="shared" si="2"/>
        <v>3</v>
      </c>
      <c r="Q30" s="7">
        <f t="shared" si="3"/>
        <v>1</v>
      </c>
      <c r="R30" s="44" t="s">
        <v>16</v>
      </c>
      <c r="S30" s="1">
        <v>2</v>
      </c>
      <c r="T30" s="1">
        <v>1</v>
      </c>
      <c r="U30" s="1">
        <v>1</v>
      </c>
      <c r="V30" s="1">
        <v>1</v>
      </c>
      <c r="W30" s="1">
        <v>2</v>
      </c>
      <c r="X30" s="1">
        <v>2</v>
      </c>
      <c r="Y30" s="5">
        <f t="shared" si="4"/>
        <v>9</v>
      </c>
      <c r="Z30" s="7">
        <f t="shared" si="5"/>
        <v>1.5</v>
      </c>
      <c r="AA30" s="44" t="s">
        <v>16</v>
      </c>
      <c r="AB30" s="1">
        <v>1</v>
      </c>
      <c r="AC30" s="1">
        <v>1</v>
      </c>
      <c r="AD30" s="1">
        <v>2</v>
      </c>
      <c r="AE30" s="1">
        <v>1</v>
      </c>
      <c r="AF30" s="1">
        <v>1</v>
      </c>
      <c r="AG30" s="1">
        <v>2</v>
      </c>
      <c r="AH30" s="5">
        <f t="shared" si="6"/>
        <v>8</v>
      </c>
      <c r="AI30" s="7">
        <f t="shared" si="7"/>
        <v>1.3333333333333333</v>
      </c>
      <c r="AJ30" s="44" t="s">
        <v>16</v>
      </c>
      <c r="AK30" s="6">
        <f t="shared" si="8"/>
        <v>27</v>
      </c>
      <c r="AL30" s="8">
        <f t="shared" si="9"/>
        <v>1.2857142857142858</v>
      </c>
      <c r="AM30" s="44" t="s">
        <v>16</v>
      </c>
    </row>
    <row r="31" spans="2:39" x14ac:dyDescent="0.25">
      <c r="B31" s="1">
        <v>23</v>
      </c>
      <c r="C31" s="1" t="s">
        <v>84</v>
      </c>
      <c r="D31" s="1">
        <v>2</v>
      </c>
      <c r="E31" s="1">
        <v>1</v>
      </c>
      <c r="F31" s="1">
        <v>1</v>
      </c>
      <c r="G31" s="1">
        <v>1</v>
      </c>
      <c r="H31" s="1">
        <v>2</v>
      </c>
      <c r="I31" s="1">
        <v>2</v>
      </c>
      <c r="J31" s="5">
        <f t="shared" si="0"/>
        <v>9</v>
      </c>
      <c r="K31" s="7">
        <f t="shared" si="1"/>
        <v>1.5</v>
      </c>
      <c r="L31" s="44" t="s">
        <v>16</v>
      </c>
      <c r="M31" s="1">
        <v>2</v>
      </c>
      <c r="N31" s="1">
        <v>1</v>
      </c>
      <c r="O31" s="1">
        <v>2</v>
      </c>
      <c r="P31" s="5">
        <f t="shared" si="2"/>
        <v>5</v>
      </c>
      <c r="Q31" s="7">
        <f t="shared" si="3"/>
        <v>1.6666666666666667</v>
      </c>
      <c r="R31" s="44" t="s">
        <v>17</v>
      </c>
      <c r="S31" s="1">
        <v>1</v>
      </c>
      <c r="T31" s="1">
        <v>2</v>
      </c>
      <c r="U31" s="1">
        <v>2</v>
      </c>
      <c r="V31" s="1">
        <v>1</v>
      </c>
      <c r="W31" s="1">
        <v>1</v>
      </c>
      <c r="X31" s="1">
        <v>1</v>
      </c>
      <c r="Y31" s="5">
        <f t="shared" si="4"/>
        <v>8</v>
      </c>
      <c r="Z31" s="7">
        <f t="shared" si="5"/>
        <v>1.3333333333333333</v>
      </c>
      <c r="AA31" s="44" t="s">
        <v>16</v>
      </c>
      <c r="AB31" s="1">
        <v>2</v>
      </c>
      <c r="AC31" s="1">
        <v>2</v>
      </c>
      <c r="AD31" s="1">
        <v>2</v>
      </c>
      <c r="AE31" s="1">
        <v>1</v>
      </c>
      <c r="AF31" s="1">
        <v>1</v>
      </c>
      <c r="AG31" s="1">
        <v>2</v>
      </c>
      <c r="AH31" s="5">
        <f t="shared" si="6"/>
        <v>10</v>
      </c>
      <c r="AI31" s="7">
        <f t="shared" si="7"/>
        <v>1.6666666666666667</v>
      </c>
      <c r="AJ31" s="44" t="s">
        <v>17</v>
      </c>
      <c r="AK31" s="6">
        <f t="shared" si="8"/>
        <v>32</v>
      </c>
      <c r="AL31" s="8">
        <f t="shared" si="9"/>
        <v>1.5238095238095237</v>
      </c>
      <c r="AM31" s="44" t="s">
        <v>16</v>
      </c>
    </row>
    <row r="32" spans="2:39" x14ac:dyDescent="0.25">
      <c r="B32" s="1">
        <v>24</v>
      </c>
      <c r="C32" s="1" t="s">
        <v>85</v>
      </c>
      <c r="D32" s="1">
        <v>1</v>
      </c>
      <c r="E32" s="1">
        <v>1</v>
      </c>
      <c r="F32" s="1">
        <v>2</v>
      </c>
      <c r="G32" s="1">
        <v>2</v>
      </c>
      <c r="H32" s="1">
        <v>2</v>
      </c>
      <c r="I32" s="1">
        <v>2</v>
      </c>
      <c r="J32" s="5">
        <f t="shared" si="0"/>
        <v>10</v>
      </c>
      <c r="K32" s="7">
        <f t="shared" si="1"/>
        <v>1.6666666666666667</v>
      </c>
      <c r="L32" s="44" t="s">
        <v>17</v>
      </c>
      <c r="M32" s="1">
        <v>2</v>
      </c>
      <c r="N32" s="1">
        <v>2</v>
      </c>
      <c r="O32" s="1">
        <v>2</v>
      </c>
      <c r="P32" s="5">
        <f t="shared" si="2"/>
        <v>6</v>
      </c>
      <c r="Q32" s="7">
        <f t="shared" si="3"/>
        <v>2</v>
      </c>
      <c r="R32" s="44" t="s">
        <v>17</v>
      </c>
      <c r="S32" s="1">
        <v>2</v>
      </c>
      <c r="T32" s="1">
        <v>2</v>
      </c>
      <c r="U32" s="1">
        <v>1</v>
      </c>
      <c r="V32" s="1">
        <v>1</v>
      </c>
      <c r="W32" s="1">
        <v>1</v>
      </c>
      <c r="X32" s="1">
        <v>1</v>
      </c>
      <c r="Y32" s="5">
        <f t="shared" si="4"/>
        <v>8</v>
      </c>
      <c r="Z32" s="7">
        <f t="shared" si="5"/>
        <v>1.3333333333333333</v>
      </c>
      <c r="AA32" s="44" t="s">
        <v>16</v>
      </c>
      <c r="AB32" s="1">
        <v>1</v>
      </c>
      <c r="AC32" s="1">
        <v>1</v>
      </c>
      <c r="AD32" s="1">
        <v>1</v>
      </c>
      <c r="AE32" s="1">
        <v>1</v>
      </c>
      <c r="AF32" s="1">
        <v>1</v>
      </c>
      <c r="AG32" s="1">
        <v>2</v>
      </c>
      <c r="AH32" s="5">
        <f t="shared" si="6"/>
        <v>7</v>
      </c>
      <c r="AI32" s="7">
        <f t="shared" si="7"/>
        <v>1.1666666666666667</v>
      </c>
      <c r="AJ32" s="44" t="s">
        <v>16</v>
      </c>
      <c r="AK32" s="6">
        <f t="shared" si="8"/>
        <v>31</v>
      </c>
      <c r="AL32" s="8">
        <f t="shared" si="9"/>
        <v>1.4761904761904763</v>
      </c>
      <c r="AM32" s="44" t="s">
        <v>16</v>
      </c>
    </row>
    <row r="33" spans="2:39" x14ac:dyDescent="0.25">
      <c r="B33" s="1">
        <v>25</v>
      </c>
      <c r="C33" s="1" t="s">
        <v>86</v>
      </c>
      <c r="D33" s="1">
        <v>2</v>
      </c>
      <c r="E33" s="1">
        <v>2</v>
      </c>
      <c r="F33" s="1">
        <v>1</v>
      </c>
      <c r="G33" s="1">
        <v>1</v>
      </c>
      <c r="H33" s="1">
        <v>1</v>
      </c>
      <c r="I33" s="1">
        <v>2</v>
      </c>
      <c r="J33" s="5">
        <f t="shared" si="0"/>
        <v>9</v>
      </c>
      <c r="K33" s="7">
        <f t="shared" si="1"/>
        <v>1.5</v>
      </c>
      <c r="L33" s="44" t="s">
        <v>16</v>
      </c>
      <c r="M33" s="1">
        <v>2</v>
      </c>
      <c r="N33" s="1">
        <v>1</v>
      </c>
      <c r="O33" s="1">
        <v>2</v>
      </c>
      <c r="P33" s="5">
        <f t="shared" si="2"/>
        <v>5</v>
      </c>
      <c r="Q33" s="7">
        <f t="shared" si="3"/>
        <v>1.6666666666666667</v>
      </c>
      <c r="R33" s="44" t="s">
        <v>17</v>
      </c>
      <c r="S33" s="1">
        <v>2</v>
      </c>
      <c r="T33" s="1">
        <v>1</v>
      </c>
      <c r="U33" s="1">
        <v>2</v>
      </c>
      <c r="V33" s="1">
        <v>2</v>
      </c>
      <c r="W33" s="1">
        <v>2</v>
      </c>
      <c r="X33" s="1">
        <v>1</v>
      </c>
      <c r="Y33" s="5">
        <f t="shared" si="4"/>
        <v>10</v>
      </c>
      <c r="Z33" s="7">
        <f t="shared" si="5"/>
        <v>1.6666666666666667</v>
      </c>
      <c r="AA33" s="44" t="s">
        <v>17</v>
      </c>
      <c r="AB33" s="1">
        <v>2</v>
      </c>
      <c r="AC33" s="1">
        <v>2</v>
      </c>
      <c r="AD33" s="1">
        <v>1</v>
      </c>
      <c r="AE33" s="1">
        <v>1</v>
      </c>
      <c r="AF33" s="1">
        <v>1</v>
      </c>
      <c r="AG33" s="1">
        <v>2</v>
      </c>
      <c r="AH33" s="5">
        <f t="shared" si="6"/>
        <v>9</v>
      </c>
      <c r="AI33" s="7">
        <f t="shared" si="7"/>
        <v>1.5</v>
      </c>
      <c r="AJ33" s="44" t="s">
        <v>16</v>
      </c>
      <c r="AK33" s="6">
        <f t="shared" si="8"/>
        <v>33</v>
      </c>
      <c r="AL33" s="8">
        <f t="shared" si="9"/>
        <v>1.5714285714285714</v>
      </c>
      <c r="AM33" s="44" t="s">
        <v>16</v>
      </c>
    </row>
    <row r="34" spans="2:39" x14ac:dyDescent="0.25">
      <c r="B34" s="22"/>
      <c r="C34" s="22"/>
      <c r="D34" s="15"/>
      <c r="E34" s="16"/>
      <c r="F34" s="16"/>
      <c r="G34" s="16"/>
      <c r="H34" s="16"/>
      <c r="I34" s="16"/>
      <c r="J34" s="17"/>
      <c r="K34" s="1" t="s">
        <v>15</v>
      </c>
      <c r="L34" s="11" t="s">
        <v>11</v>
      </c>
      <c r="M34" s="15"/>
      <c r="N34" s="16"/>
      <c r="O34" s="16"/>
      <c r="P34" s="17"/>
      <c r="Q34" s="1" t="s">
        <v>15</v>
      </c>
      <c r="R34" s="11" t="s">
        <v>11</v>
      </c>
      <c r="S34" s="15"/>
      <c r="T34" s="16"/>
      <c r="U34" s="16"/>
      <c r="V34" s="16"/>
      <c r="W34" s="16"/>
      <c r="X34" s="16"/>
      <c r="Y34" s="17"/>
      <c r="Z34" s="1" t="s">
        <v>15</v>
      </c>
      <c r="AA34" s="11" t="s">
        <v>11</v>
      </c>
      <c r="AB34" s="15"/>
      <c r="AC34" s="16"/>
      <c r="AD34" s="16"/>
      <c r="AE34" s="16"/>
      <c r="AF34" s="16"/>
      <c r="AG34" s="16"/>
      <c r="AH34" s="17"/>
      <c r="AI34" s="1" t="s">
        <v>15</v>
      </c>
      <c r="AJ34" s="11" t="s">
        <v>11</v>
      </c>
      <c r="AK34" s="2"/>
      <c r="AL34" s="2"/>
      <c r="AM34" s="2"/>
    </row>
    <row r="35" spans="2:39" x14ac:dyDescent="0.25">
      <c r="B35" s="23"/>
      <c r="C35" s="23"/>
      <c r="D35" s="15" t="s">
        <v>19</v>
      </c>
      <c r="E35" s="16"/>
      <c r="F35" s="16"/>
      <c r="G35" s="16"/>
      <c r="H35" s="16"/>
      <c r="I35" s="16"/>
      <c r="J35" s="17"/>
      <c r="K35" s="14">
        <f>COUNTA(C9:C33)</f>
        <v>25</v>
      </c>
      <c r="L35" s="14">
        <v>100</v>
      </c>
      <c r="M35" s="15" t="s">
        <v>19</v>
      </c>
      <c r="N35" s="16"/>
      <c r="O35" s="16"/>
      <c r="P35" s="17"/>
      <c r="Q35" s="14">
        <f>COUNTA(C9:C33)</f>
        <v>25</v>
      </c>
      <c r="R35" s="14">
        <v>100</v>
      </c>
      <c r="S35" s="15" t="s">
        <v>19</v>
      </c>
      <c r="T35" s="16"/>
      <c r="U35" s="16"/>
      <c r="V35" s="16"/>
      <c r="W35" s="16"/>
      <c r="X35" s="16"/>
      <c r="Y35" s="17"/>
      <c r="Z35" s="14">
        <f>COUNTA(C9:C33)</f>
        <v>25</v>
      </c>
      <c r="AA35" s="14">
        <v>100</v>
      </c>
      <c r="AB35" s="15" t="s">
        <v>19</v>
      </c>
      <c r="AC35" s="16"/>
      <c r="AD35" s="16"/>
      <c r="AE35" s="16"/>
      <c r="AF35" s="16"/>
      <c r="AG35" s="16"/>
      <c r="AH35" s="17"/>
      <c r="AI35" s="14">
        <f>COUNTA(C9:C33)</f>
        <v>25</v>
      </c>
      <c r="AJ35" s="14">
        <v>100</v>
      </c>
      <c r="AK35" s="2"/>
      <c r="AL35" s="2"/>
      <c r="AM35" s="2"/>
    </row>
    <row r="36" spans="2:39" x14ac:dyDescent="0.25">
      <c r="B36" s="23"/>
      <c r="C36" s="23"/>
      <c r="D36" s="15" t="s">
        <v>23</v>
      </c>
      <c r="E36" s="16"/>
      <c r="F36" s="16"/>
      <c r="G36" s="16"/>
      <c r="H36" s="16"/>
      <c r="I36" s="16"/>
      <c r="J36" s="17"/>
      <c r="K36" s="12">
        <f>COUNTIF(L9:L33,"І ур")</f>
        <v>15</v>
      </c>
      <c r="L36" s="3">
        <f>(K36/K35)*100</f>
        <v>60</v>
      </c>
      <c r="M36" s="15" t="s">
        <v>23</v>
      </c>
      <c r="N36" s="16"/>
      <c r="O36" s="16"/>
      <c r="P36" s="17"/>
      <c r="Q36" s="12">
        <f>COUNTIF(R9:R33,"І ур")</f>
        <v>6</v>
      </c>
      <c r="R36" s="3">
        <f>(Q36/Q35)*100</f>
        <v>24</v>
      </c>
      <c r="S36" s="15" t="s">
        <v>23</v>
      </c>
      <c r="T36" s="16"/>
      <c r="U36" s="16"/>
      <c r="V36" s="16"/>
      <c r="W36" s="16"/>
      <c r="X36" s="16"/>
      <c r="Y36" s="17"/>
      <c r="Z36" s="12">
        <f>COUNTIF(AA9:AA33,"І ур")</f>
        <v>16</v>
      </c>
      <c r="AA36" s="3">
        <f>(Z36/Z35)*100</f>
        <v>64</v>
      </c>
      <c r="AB36" s="15" t="s">
        <v>23</v>
      </c>
      <c r="AC36" s="16"/>
      <c r="AD36" s="16"/>
      <c r="AE36" s="16"/>
      <c r="AF36" s="16"/>
      <c r="AG36" s="16"/>
      <c r="AH36" s="17"/>
      <c r="AI36" s="12">
        <f>COUNTIF(AJ9:AJ33,"І ур")</f>
        <v>11</v>
      </c>
      <c r="AJ36" s="3">
        <f>(AI36/AI35)*100</f>
        <v>44</v>
      </c>
      <c r="AK36" s="2"/>
      <c r="AL36" s="2"/>
      <c r="AM36" s="2"/>
    </row>
    <row r="37" spans="2:39" x14ac:dyDescent="0.25">
      <c r="B37" s="23"/>
      <c r="C37" s="23"/>
      <c r="D37" s="15" t="s">
        <v>24</v>
      </c>
      <c r="E37" s="16"/>
      <c r="F37" s="16"/>
      <c r="G37" s="16"/>
      <c r="H37" s="16"/>
      <c r="I37" s="16"/>
      <c r="J37" s="17"/>
      <c r="K37" s="12">
        <f>COUNTIF(L9:L33,"ІІ ур")</f>
        <v>10</v>
      </c>
      <c r="L37" s="3">
        <f>(K37/K35)*100</f>
        <v>40</v>
      </c>
      <c r="M37" s="15" t="s">
        <v>24</v>
      </c>
      <c r="N37" s="16"/>
      <c r="O37" s="16"/>
      <c r="P37" s="17"/>
      <c r="Q37" s="12">
        <f>COUNTIF(R9:R33,"ІІ ур")</f>
        <v>19</v>
      </c>
      <c r="R37" s="3">
        <f>(Q37/Q35)*100</f>
        <v>76</v>
      </c>
      <c r="S37" s="15" t="s">
        <v>24</v>
      </c>
      <c r="T37" s="16"/>
      <c r="U37" s="16"/>
      <c r="V37" s="16"/>
      <c r="W37" s="16"/>
      <c r="X37" s="16"/>
      <c r="Y37" s="17"/>
      <c r="Z37" s="12">
        <f>COUNTIF(AA9:AA33,"ІІ ур")</f>
        <v>9</v>
      </c>
      <c r="AA37" s="3">
        <f>(Z37/Z35)*100</f>
        <v>36</v>
      </c>
      <c r="AB37" s="15" t="s">
        <v>24</v>
      </c>
      <c r="AC37" s="16"/>
      <c r="AD37" s="16"/>
      <c r="AE37" s="16"/>
      <c r="AF37" s="16"/>
      <c r="AG37" s="16"/>
      <c r="AH37" s="17"/>
      <c r="AI37" s="12">
        <f>COUNTIF(AJ9:AJ33,"ІІ ур")</f>
        <v>14</v>
      </c>
      <c r="AJ37" s="3">
        <f>(AI37/AI35)*100</f>
        <v>56.000000000000007</v>
      </c>
      <c r="AK37" s="2"/>
      <c r="AL37" s="2"/>
      <c r="AM37" s="2"/>
    </row>
    <row r="38" spans="2:39" x14ac:dyDescent="0.25">
      <c r="B38" s="23"/>
      <c r="C38" s="23"/>
      <c r="D38" s="15" t="s">
        <v>25</v>
      </c>
      <c r="E38" s="16"/>
      <c r="F38" s="16"/>
      <c r="G38" s="16"/>
      <c r="H38" s="16"/>
      <c r="I38" s="16"/>
      <c r="J38" s="17"/>
      <c r="K38" s="12">
        <f>COUNTIF(L9:L33,"ІІІ ур")</f>
        <v>0</v>
      </c>
      <c r="L38" s="3">
        <f>(K38/K35)*100</f>
        <v>0</v>
      </c>
      <c r="M38" s="15" t="s">
        <v>25</v>
      </c>
      <c r="N38" s="16"/>
      <c r="O38" s="16"/>
      <c r="P38" s="17"/>
      <c r="Q38" s="12">
        <f>COUNTIF(R9:R33,"ІІІ ур")</f>
        <v>0</v>
      </c>
      <c r="R38" s="3">
        <f>(Q38/Q35)*100</f>
        <v>0</v>
      </c>
      <c r="S38" s="15" t="s">
        <v>25</v>
      </c>
      <c r="T38" s="16"/>
      <c r="U38" s="16"/>
      <c r="V38" s="16"/>
      <c r="W38" s="16"/>
      <c r="X38" s="16"/>
      <c r="Y38" s="17"/>
      <c r="Z38" s="12">
        <f>COUNTIF(AA9:AA33,"ІІІ ур")</f>
        <v>0</v>
      </c>
      <c r="AA38" s="3">
        <f>(Z38/Z35)*100</f>
        <v>0</v>
      </c>
      <c r="AB38" s="15" t="s">
        <v>25</v>
      </c>
      <c r="AC38" s="16"/>
      <c r="AD38" s="16"/>
      <c r="AE38" s="16"/>
      <c r="AF38" s="16"/>
      <c r="AG38" s="16"/>
      <c r="AH38" s="17"/>
      <c r="AI38" s="12">
        <f>COUNTIF(AJ9:AJ33,"ІІІ ур")</f>
        <v>0</v>
      </c>
      <c r="AJ38" s="3">
        <f>(AI38/AI35)*100</f>
        <v>0</v>
      </c>
      <c r="AK38" s="2"/>
      <c r="AL38" s="2"/>
      <c r="AM38" s="2"/>
    </row>
    <row r="39" spans="2:39" x14ac:dyDescent="0.25">
      <c r="B39" s="23"/>
      <c r="C39" s="23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1" t="s">
        <v>15</v>
      </c>
      <c r="AM39" s="11" t="s">
        <v>11</v>
      </c>
    </row>
    <row r="40" spans="2:39" x14ac:dyDescent="0.25">
      <c r="B40" s="23"/>
      <c r="C40" s="23"/>
      <c r="D40" s="25" t="s">
        <v>20</v>
      </c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7"/>
      <c r="AL40" s="14">
        <f>COUNTA(C9:C33)</f>
        <v>25</v>
      </c>
      <c r="AM40" s="14">
        <v>100</v>
      </c>
    </row>
    <row r="41" spans="2:39" x14ac:dyDescent="0.25">
      <c r="B41" s="23"/>
      <c r="C41" s="23"/>
      <c r="D41" s="21" t="s">
        <v>125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12">
        <f>COUNTIF(AM9:AM33,"І ур")</f>
        <v>11</v>
      </c>
      <c r="AM41" s="3">
        <f>(AL41/AL40)*100</f>
        <v>44</v>
      </c>
    </row>
    <row r="42" spans="2:39" x14ac:dyDescent="0.25">
      <c r="B42" s="23"/>
      <c r="C42" s="23"/>
      <c r="D42" s="21" t="s">
        <v>126</v>
      </c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12">
        <f>COUNTIF(AM9:AM33,"ІІ ур")</f>
        <v>14</v>
      </c>
      <c r="AM42" s="3">
        <f>(AL42/AL40)*100</f>
        <v>56.000000000000007</v>
      </c>
    </row>
    <row r="43" spans="2:39" x14ac:dyDescent="0.25">
      <c r="B43" s="24"/>
      <c r="C43" s="24"/>
      <c r="D43" s="21" t="s">
        <v>22</v>
      </c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21"/>
      <c r="AI43" s="21"/>
      <c r="AJ43" s="21"/>
      <c r="AK43" s="21"/>
      <c r="AL43" s="12">
        <f>COUNTIF(AM9:AM33,"ІІІ ур")</f>
        <v>0</v>
      </c>
      <c r="AM43" s="3">
        <f>(AL43/AL40)*100</f>
        <v>0</v>
      </c>
    </row>
    <row r="44" spans="2:39" x14ac:dyDescent="0.25">
      <c r="AM44"/>
    </row>
    <row r="45" spans="2:39" x14ac:dyDescent="0.25">
      <c r="AM45"/>
    </row>
    <row r="90" spans="10:11" x14ac:dyDescent="0.25">
      <c r="J90">
        <v>1</v>
      </c>
      <c r="K90" t="s">
        <v>16</v>
      </c>
    </row>
    <row r="91" spans="10:11" x14ac:dyDescent="0.25">
      <c r="J91">
        <v>1.6</v>
      </c>
      <c r="K91" t="s">
        <v>17</v>
      </c>
    </row>
    <row r="92" spans="10:11" x14ac:dyDescent="0.25">
      <c r="J92">
        <v>2.6</v>
      </c>
      <c r="K92" t="s">
        <v>18</v>
      </c>
    </row>
  </sheetData>
  <autoFilter ref="K1"/>
  <mergeCells count="52">
    <mergeCell ref="D39:AK39"/>
    <mergeCell ref="D40:AK40"/>
    <mergeCell ref="D41:AK41"/>
    <mergeCell ref="D42:AK42"/>
    <mergeCell ref="D43:AK43"/>
    <mergeCell ref="D37:J37"/>
    <mergeCell ref="M37:P37"/>
    <mergeCell ref="S37:Y37"/>
    <mergeCell ref="AB37:AH37"/>
    <mergeCell ref="D38:J38"/>
    <mergeCell ref="M38:P38"/>
    <mergeCell ref="S38:Y38"/>
    <mergeCell ref="AB38:AH38"/>
    <mergeCell ref="M35:P35"/>
    <mergeCell ref="S35:Y35"/>
    <mergeCell ref="AB35:AH35"/>
    <mergeCell ref="D36:J36"/>
    <mergeCell ref="M36:P36"/>
    <mergeCell ref="S36:Y36"/>
    <mergeCell ref="AB36:AH36"/>
    <mergeCell ref="AK7:AK8"/>
    <mergeCell ref="AL7:AL8"/>
    <mergeCell ref="AM7:AM8"/>
    <mergeCell ref="B34:B43"/>
    <mergeCell ref="C34:C43"/>
    <mergeCell ref="D34:J34"/>
    <mergeCell ref="M34:P34"/>
    <mergeCell ref="S34:Y34"/>
    <mergeCell ref="AB34:AH34"/>
    <mergeCell ref="D35:J35"/>
    <mergeCell ref="Z7:Z8"/>
    <mergeCell ref="AA7:AA8"/>
    <mergeCell ref="AB7:AG7"/>
    <mergeCell ref="AH7:AH8"/>
    <mergeCell ref="AI7:AI8"/>
    <mergeCell ref="AJ7:AJ8"/>
    <mergeCell ref="M7:O7"/>
    <mergeCell ref="P7:P8"/>
    <mergeCell ref="Q7:Q8"/>
    <mergeCell ref="R7:R8"/>
    <mergeCell ref="S7:X7"/>
    <mergeCell ref="Y7:Y8"/>
    <mergeCell ref="A2:AN2"/>
    <mergeCell ref="A3:AN3"/>
    <mergeCell ref="A4:AN4"/>
    <mergeCell ref="B6:AM6"/>
    <mergeCell ref="B7:B8"/>
    <mergeCell ref="C7:C8"/>
    <mergeCell ref="D7:I7"/>
    <mergeCell ref="J7:J8"/>
    <mergeCell ref="K7:K8"/>
    <mergeCell ref="L7:L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I95"/>
  <sheetViews>
    <sheetView zoomScale="60" zoomScaleNormal="60" workbookViewId="0">
      <selection activeCell="AD35" sqref="AD35"/>
    </sheetView>
  </sheetViews>
  <sheetFormatPr defaultRowHeight="15" x14ac:dyDescent="0.25"/>
  <cols>
    <col min="2" max="2" width="4.5703125" customWidth="1"/>
    <col min="3" max="3" width="20.42578125" customWidth="1"/>
    <col min="4" max="4" width="8.5703125" customWidth="1"/>
    <col min="5" max="5" width="7.85546875" customWidth="1"/>
    <col min="6" max="6" width="4.85546875" customWidth="1"/>
    <col min="7" max="7" width="4.28515625" customWidth="1"/>
    <col min="8" max="8" width="5.5703125" customWidth="1"/>
    <col min="9" max="9" width="10.28515625" customWidth="1"/>
    <col min="10" max="10" width="8.140625" customWidth="1"/>
    <col min="11" max="11" width="8.7109375" customWidth="1"/>
    <col min="12" max="12" width="11.42578125" customWidth="1"/>
    <col min="13" max="13" width="4" customWidth="1"/>
    <col min="14" max="14" width="5.7109375" customWidth="1"/>
    <col min="15" max="15" width="9.5703125" customWidth="1"/>
    <col min="16" max="16" width="6.7109375" customWidth="1"/>
    <col min="17" max="18" width="6.28515625" customWidth="1"/>
    <col min="19" max="19" width="7.28515625" customWidth="1"/>
    <col min="20" max="20" width="7.85546875" customWidth="1"/>
    <col min="21" max="21" width="5.7109375" customWidth="1"/>
    <col min="22" max="22" width="4.140625" customWidth="1"/>
    <col min="23" max="23" width="6" customWidth="1"/>
    <col min="24" max="24" width="10.7109375" customWidth="1"/>
    <col min="25" max="25" width="6.28515625" customWidth="1"/>
    <col min="26" max="26" width="7.85546875" customWidth="1"/>
    <col min="27" max="27" width="5.5703125" customWidth="1"/>
    <col min="28" max="28" width="11.85546875" customWidth="1"/>
    <col min="29" max="29" width="4.5703125" customWidth="1"/>
    <col min="30" max="30" width="6.140625" customWidth="1"/>
    <col min="31" max="31" width="9.42578125" customWidth="1"/>
    <col min="34" max="34" width="11.140625" customWidth="1"/>
  </cols>
  <sheetData>
    <row r="2" spans="1:35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</row>
    <row r="3" spans="1:35" x14ac:dyDescent="0.25">
      <c r="A3" s="28" t="s">
        <v>66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</row>
    <row r="4" spans="1:35" x14ac:dyDescent="0.25">
      <c r="A4" s="28" t="s">
        <v>87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</row>
    <row r="6" spans="1:35" x14ac:dyDescent="0.25">
      <c r="B6" s="29" t="s">
        <v>1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29"/>
      <c r="AG6" s="29"/>
      <c r="AH6" s="29"/>
    </row>
    <row r="7" spans="1:35" ht="15" customHeight="1" x14ac:dyDescent="0.25">
      <c r="B7" s="31" t="s">
        <v>2</v>
      </c>
      <c r="C7" s="32" t="s">
        <v>3</v>
      </c>
      <c r="D7" s="31" t="s">
        <v>4</v>
      </c>
      <c r="E7" s="31"/>
      <c r="F7" s="31"/>
      <c r="G7" s="19" t="s">
        <v>14</v>
      </c>
      <c r="H7" s="20" t="s">
        <v>12</v>
      </c>
      <c r="I7" s="18" t="s">
        <v>65</v>
      </c>
      <c r="J7" s="33" t="s">
        <v>5</v>
      </c>
      <c r="K7" s="33"/>
      <c r="L7" s="33"/>
      <c r="M7" s="19" t="s">
        <v>14</v>
      </c>
      <c r="N7" s="20" t="s">
        <v>12</v>
      </c>
      <c r="O7" s="18" t="s">
        <v>13</v>
      </c>
      <c r="P7" s="33" t="s">
        <v>6</v>
      </c>
      <c r="Q7" s="33"/>
      <c r="R7" s="33"/>
      <c r="S7" s="33"/>
      <c r="T7" s="33"/>
      <c r="U7" s="33"/>
      <c r="V7" s="19" t="s">
        <v>14</v>
      </c>
      <c r="W7" s="20" t="s">
        <v>12</v>
      </c>
      <c r="X7" s="18" t="s">
        <v>13</v>
      </c>
      <c r="Y7" s="33" t="s">
        <v>7</v>
      </c>
      <c r="Z7" s="33"/>
      <c r="AA7" s="33"/>
      <c r="AB7" s="33"/>
      <c r="AC7" s="19" t="s">
        <v>14</v>
      </c>
      <c r="AD7" s="20" t="s">
        <v>12</v>
      </c>
      <c r="AE7" s="18" t="s">
        <v>13</v>
      </c>
      <c r="AF7" s="34" t="s">
        <v>8</v>
      </c>
      <c r="AG7" s="36" t="s">
        <v>9</v>
      </c>
      <c r="AH7" s="37" t="s">
        <v>10</v>
      </c>
    </row>
    <row r="8" spans="1:35" ht="225" customHeight="1" x14ac:dyDescent="0.25">
      <c r="B8" s="31"/>
      <c r="C8" s="31"/>
      <c r="D8" s="13" t="s">
        <v>27</v>
      </c>
      <c r="E8" s="13" t="s">
        <v>28</v>
      </c>
      <c r="F8" s="13" t="s">
        <v>29</v>
      </c>
      <c r="G8" s="19"/>
      <c r="H8" s="20"/>
      <c r="I8" s="18"/>
      <c r="J8" s="13" t="s">
        <v>30</v>
      </c>
      <c r="K8" s="13" t="s">
        <v>31</v>
      </c>
      <c r="L8" s="13" t="s">
        <v>32</v>
      </c>
      <c r="M8" s="19"/>
      <c r="N8" s="20"/>
      <c r="O8" s="18"/>
      <c r="P8" s="13" t="s">
        <v>33</v>
      </c>
      <c r="Q8" s="13" t="s">
        <v>34</v>
      </c>
      <c r="R8" s="13" t="s">
        <v>35</v>
      </c>
      <c r="S8" s="13" t="s">
        <v>36</v>
      </c>
      <c r="T8" s="13" t="s">
        <v>37</v>
      </c>
      <c r="U8" s="13" t="s">
        <v>38</v>
      </c>
      <c r="V8" s="19"/>
      <c r="W8" s="20"/>
      <c r="X8" s="18"/>
      <c r="Y8" s="13" t="s">
        <v>39</v>
      </c>
      <c r="Z8" s="13" t="s">
        <v>40</v>
      </c>
      <c r="AA8" s="13" t="s">
        <v>41</v>
      </c>
      <c r="AB8" s="13" t="s">
        <v>42</v>
      </c>
      <c r="AC8" s="19"/>
      <c r="AD8" s="20"/>
      <c r="AE8" s="18"/>
      <c r="AF8" s="35"/>
      <c r="AG8" s="36"/>
      <c r="AH8" s="37"/>
    </row>
    <row r="9" spans="1:35" x14ac:dyDescent="0.25">
      <c r="B9" s="1">
        <v>1</v>
      </c>
      <c r="C9" s="1" t="s">
        <v>73</v>
      </c>
      <c r="D9" s="1">
        <v>3</v>
      </c>
      <c r="E9" s="1">
        <v>2</v>
      </c>
      <c r="F9" s="1">
        <v>3</v>
      </c>
      <c r="G9" s="5">
        <f>SUM(D9:F9)</f>
        <v>8</v>
      </c>
      <c r="H9" s="7">
        <f>G9/3</f>
        <v>2.6666666666666665</v>
      </c>
      <c r="I9" s="9" t="str">
        <f t="shared" ref="I9:I31" si="0">IF(D9="","",VLOOKUP(H9,$J$93:$K$95,2,TRUE))</f>
        <v>ІІІ ур</v>
      </c>
      <c r="J9" s="1">
        <v>2</v>
      </c>
      <c r="K9" s="1">
        <v>3</v>
      </c>
      <c r="L9" s="1">
        <v>2</v>
      </c>
      <c r="M9" s="5">
        <f>SUM(J9:L9)</f>
        <v>7</v>
      </c>
      <c r="N9" s="7">
        <f>M9/3</f>
        <v>2.3333333333333335</v>
      </c>
      <c r="O9" s="9" t="str">
        <f t="shared" ref="O9:O31" si="1">IF(J9="","",VLOOKUP(N9,$J$93:$K$95,2,TRUE))</f>
        <v>ІІ ур</v>
      </c>
      <c r="P9" s="1">
        <v>3</v>
      </c>
      <c r="Q9" s="1">
        <v>3</v>
      </c>
      <c r="R9" s="1">
        <v>2</v>
      </c>
      <c r="S9" s="1">
        <v>3</v>
      </c>
      <c r="T9" s="1">
        <v>3</v>
      </c>
      <c r="U9" s="1">
        <v>2</v>
      </c>
      <c r="V9" s="5">
        <f>SUM(P9:U9)</f>
        <v>16</v>
      </c>
      <c r="W9" s="7">
        <f>V9/6</f>
        <v>2.6666666666666665</v>
      </c>
      <c r="X9" s="9" t="str">
        <f t="shared" ref="X9:X31" si="2">IF(P9="","",VLOOKUP(W9,$J$93:$K$95,2,TRUE))</f>
        <v>ІІІ ур</v>
      </c>
      <c r="Y9" s="1">
        <v>2</v>
      </c>
      <c r="Z9" s="1">
        <v>3</v>
      </c>
      <c r="AA9" s="1">
        <v>3</v>
      </c>
      <c r="AB9" s="1">
        <v>3</v>
      </c>
      <c r="AC9" s="5">
        <f>SUM(Y9:AB9)</f>
        <v>11</v>
      </c>
      <c r="AD9" s="7">
        <f>AC9/4</f>
        <v>2.75</v>
      </c>
      <c r="AE9" s="9" t="str">
        <f t="shared" ref="AE9:AE31" si="3">IF(Y9="","",VLOOKUP(AD9,$J$93:$K$95,2,TRUE))</f>
        <v>ІІІ ур</v>
      </c>
      <c r="AF9" s="6">
        <f>G9+M9+V9+AC9</f>
        <v>42</v>
      </c>
      <c r="AG9" s="8">
        <f>AF9/16</f>
        <v>2.625</v>
      </c>
      <c r="AH9" s="9" t="str">
        <f t="shared" ref="AH9:AH31" si="4">IF(AB9="","",VLOOKUP(AG9,$J$93:$K$95,2,TRUE))</f>
        <v>ІІІ ур</v>
      </c>
    </row>
    <row r="10" spans="1:35" x14ac:dyDescent="0.25">
      <c r="B10" s="1">
        <v>2</v>
      </c>
      <c r="C10" s="1" t="s">
        <v>76</v>
      </c>
      <c r="D10" s="1">
        <v>2</v>
      </c>
      <c r="E10" s="1">
        <v>2</v>
      </c>
      <c r="F10" s="1">
        <v>3</v>
      </c>
      <c r="G10" s="5">
        <f t="shared" ref="G10:G31" si="5">SUM(D10:F10)</f>
        <v>7</v>
      </c>
      <c r="H10" s="7">
        <f t="shared" ref="H10:H31" si="6">G10/3</f>
        <v>2.3333333333333335</v>
      </c>
      <c r="I10" s="9" t="str">
        <f t="shared" si="0"/>
        <v>ІІ ур</v>
      </c>
      <c r="J10" s="1">
        <v>3</v>
      </c>
      <c r="K10" s="1">
        <v>3</v>
      </c>
      <c r="L10" s="1">
        <v>2</v>
      </c>
      <c r="M10" s="5">
        <f t="shared" ref="M10:M31" si="7">SUM(J10:L10)</f>
        <v>8</v>
      </c>
      <c r="N10" s="7">
        <f t="shared" ref="N10:N31" si="8">M10/3</f>
        <v>2.6666666666666665</v>
      </c>
      <c r="O10" s="9" t="str">
        <f t="shared" si="1"/>
        <v>ІІІ ур</v>
      </c>
      <c r="P10" s="1">
        <v>3</v>
      </c>
      <c r="Q10" s="1">
        <v>3</v>
      </c>
      <c r="R10" s="1">
        <v>3</v>
      </c>
      <c r="S10" s="1">
        <v>2</v>
      </c>
      <c r="T10" s="1">
        <v>2</v>
      </c>
      <c r="U10" s="1">
        <v>3</v>
      </c>
      <c r="V10" s="5">
        <f t="shared" ref="V10:V31" si="9">SUM(P10:U10)</f>
        <v>16</v>
      </c>
      <c r="W10" s="7">
        <f t="shared" ref="W10:W31" si="10">V10/6</f>
        <v>2.6666666666666665</v>
      </c>
      <c r="X10" s="9" t="str">
        <f t="shared" si="2"/>
        <v>ІІІ ур</v>
      </c>
      <c r="Y10" s="1">
        <v>2</v>
      </c>
      <c r="Z10" s="1">
        <v>2</v>
      </c>
      <c r="AA10" s="1">
        <v>3</v>
      </c>
      <c r="AB10" s="1">
        <v>3</v>
      </c>
      <c r="AC10" s="5">
        <f t="shared" ref="AC10:AC31" si="11">SUM(Y10:AB10)</f>
        <v>10</v>
      </c>
      <c r="AD10" s="7">
        <f t="shared" ref="AD10:AD31" si="12">AC10/4</f>
        <v>2.5</v>
      </c>
      <c r="AE10" s="9" t="str">
        <f t="shared" si="3"/>
        <v>ІІ ур</v>
      </c>
      <c r="AF10" s="6">
        <f t="shared" ref="AF10:AF31" si="13">G10+M10+V10+AC10</f>
        <v>41</v>
      </c>
      <c r="AG10" s="8">
        <f t="shared" ref="AG10:AG31" si="14">AF10/16</f>
        <v>2.5625</v>
      </c>
      <c r="AH10" s="9" t="str">
        <f t="shared" si="4"/>
        <v>ІІ ур</v>
      </c>
    </row>
    <row r="11" spans="1:35" x14ac:dyDescent="0.25">
      <c r="B11" s="1">
        <v>3</v>
      </c>
      <c r="C11" s="1" t="s">
        <v>82</v>
      </c>
      <c r="D11" s="1">
        <v>2</v>
      </c>
      <c r="E11" s="1">
        <v>2</v>
      </c>
      <c r="F11" s="1">
        <v>2</v>
      </c>
      <c r="G11" s="5">
        <f t="shared" si="5"/>
        <v>6</v>
      </c>
      <c r="H11" s="7">
        <f t="shared" si="6"/>
        <v>2</v>
      </c>
      <c r="I11" s="9" t="str">
        <f t="shared" si="0"/>
        <v>ІІ ур</v>
      </c>
      <c r="J11" s="1">
        <v>2</v>
      </c>
      <c r="K11" s="1">
        <v>3</v>
      </c>
      <c r="L11" s="1">
        <v>3</v>
      </c>
      <c r="M11" s="5">
        <f t="shared" si="7"/>
        <v>8</v>
      </c>
      <c r="N11" s="7">
        <f t="shared" si="8"/>
        <v>2.6666666666666665</v>
      </c>
      <c r="O11" s="9" t="str">
        <f t="shared" si="1"/>
        <v>ІІІ ур</v>
      </c>
      <c r="P11" s="1">
        <v>3</v>
      </c>
      <c r="Q11" s="1">
        <v>3</v>
      </c>
      <c r="R11" s="1">
        <v>2</v>
      </c>
      <c r="S11" s="1">
        <v>3</v>
      </c>
      <c r="T11" s="1">
        <v>2</v>
      </c>
      <c r="U11" s="1">
        <v>3</v>
      </c>
      <c r="V11" s="5">
        <f t="shared" si="9"/>
        <v>16</v>
      </c>
      <c r="W11" s="7">
        <f t="shared" si="10"/>
        <v>2.6666666666666665</v>
      </c>
      <c r="X11" s="9" t="str">
        <f t="shared" si="2"/>
        <v>ІІІ ур</v>
      </c>
      <c r="Y11" s="1">
        <v>3</v>
      </c>
      <c r="Z11" s="1">
        <v>3</v>
      </c>
      <c r="AA11" s="1">
        <v>3</v>
      </c>
      <c r="AB11" s="1">
        <v>2</v>
      </c>
      <c r="AC11" s="5">
        <f t="shared" si="11"/>
        <v>11</v>
      </c>
      <c r="AD11" s="7">
        <f t="shared" si="12"/>
        <v>2.75</v>
      </c>
      <c r="AE11" s="9" t="str">
        <f t="shared" si="3"/>
        <v>ІІІ ур</v>
      </c>
      <c r="AF11" s="6">
        <f t="shared" si="13"/>
        <v>41</v>
      </c>
      <c r="AG11" s="8">
        <f t="shared" si="14"/>
        <v>2.5625</v>
      </c>
      <c r="AH11" s="9" t="str">
        <f t="shared" si="4"/>
        <v>ІІ ур</v>
      </c>
    </row>
    <row r="12" spans="1:35" x14ac:dyDescent="0.25">
      <c r="B12" s="1">
        <v>4</v>
      </c>
      <c r="C12" s="1" t="s">
        <v>80</v>
      </c>
      <c r="D12" s="1">
        <v>3</v>
      </c>
      <c r="E12" s="1">
        <v>2</v>
      </c>
      <c r="F12" s="1">
        <v>3</v>
      </c>
      <c r="G12" s="5">
        <f t="shared" si="5"/>
        <v>8</v>
      </c>
      <c r="H12" s="7">
        <f t="shared" si="6"/>
        <v>2.6666666666666665</v>
      </c>
      <c r="I12" s="9" t="str">
        <f t="shared" si="0"/>
        <v>ІІІ ур</v>
      </c>
      <c r="J12" s="1">
        <v>3</v>
      </c>
      <c r="K12" s="1">
        <v>2</v>
      </c>
      <c r="L12" s="1">
        <v>3</v>
      </c>
      <c r="M12" s="5">
        <f t="shared" si="7"/>
        <v>8</v>
      </c>
      <c r="N12" s="7">
        <f t="shared" si="8"/>
        <v>2.6666666666666665</v>
      </c>
      <c r="O12" s="9" t="str">
        <f t="shared" si="1"/>
        <v>ІІІ ур</v>
      </c>
      <c r="P12" s="1">
        <v>3</v>
      </c>
      <c r="Q12" s="1">
        <v>2</v>
      </c>
      <c r="R12" s="1">
        <v>3</v>
      </c>
      <c r="S12" s="1">
        <v>2</v>
      </c>
      <c r="T12" s="1">
        <v>3</v>
      </c>
      <c r="U12" s="1">
        <v>3</v>
      </c>
      <c r="V12" s="5">
        <f t="shared" si="9"/>
        <v>16</v>
      </c>
      <c r="W12" s="7">
        <f t="shared" si="10"/>
        <v>2.6666666666666665</v>
      </c>
      <c r="X12" s="9" t="str">
        <f t="shared" si="2"/>
        <v>ІІІ ур</v>
      </c>
      <c r="Y12" s="1">
        <v>2</v>
      </c>
      <c r="Z12" s="1">
        <v>3</v>
      </c>
      <c r="AA12" s="1">
        <v>3</v>
      </c>
      <c r="AB12" s="1">
        <v>3</v>
      </c>
      <c r="AC12" s="5">
        <f t="shared" si="11"/>
        <v>11</v>
      </c>
      <c r="AD12" s="7">
        <f t="shared" si="12"/>
        <v>2.75</v>
      </c>
      <c r="AE12" s="9" t="str">
        <f t="shared" si="3"/>
        <v>ІІІ ур</v>
      </c>
      <c r="AF12" s="6">
        <f t="shared" si="13"/>
        <v>43</v>
      </c>
      <c r="AG12" s="8">
        <f t="shared" si="14"/>
        <v>2.6875</v>
      </c>
      <c r="AH12" s="9" t="str">
        <f t="shared" si="4"/>
        <v>ІІІ ур</v>
      </c>
    </row>
    <row r="13" spans="1:35" x14ac:dyDescent="0.25">
      <c r="B13" s="1">
        <v>5</v>
      </c>
      <c r="C13" s="1" t="s">
        <v>79</v>
      </c>
      <c r="D13" s="1">
        <v>2</v>
      </c>
      <c r="E13" s="1">
        <v>3</v>
      </c>
      <c r="F13" s="1">
        <v>2</v>
      </c>
      <c r="G13" s="5">
        <f t="shared" si="5"/>
        <v>7</v>
      </c>
      <c r="H13" s="7">
        <f t="shared" si="6"/>
        <v>2.3333333333333335</v>
      </c>
      <c r="I13" s="9" t="str">
        <f t="shared" si="0"/>
        <v>ІІ ур</v>
      </c>
      <c r="J13" s="1">
        <v>3</v>
      </c>
      <c r="K13" s="1">
        <v>3</v>
      </c>
      <c r="L13" s="1">
        <v>2</v>
      </c>
      <c r="M13" s="5">
        <f t="shared" si="7"/>
        <v>8</v>
      </c>
      <c r="N13" s="7">
        <f t="shared" si="8"/>
        <v>2.6666666666666665</v>
      </c>
      <c r="O13" s="9" t="str">
        <f t="shared" si="1"/>
        <v>ІІІ ур</v>
      </c>
      <c r="P13" s="1">
        <v>3</v>
      </c>
      <c r="Q13" s="1">
        <v>3</v>
      </c>
      <c r="R13" s="1">
        <v>2</v>
      </c>
      <c r="S13" s="1">
        <v>3</v>
      </c>
      <c r="T13" s="1">
        <v>3</v>
      </c>
      <c r="U13" s="1">
        <v>2</v>
      </c>
      <c r="V13" s="5">
        <f t="shared" si="9"/>
        <v>16</v>
      </c>
      <c r="W13" s="7">
        <f t="shared" si="10"/>
        <v>2.6666666666666665</v>
      </c>
      <c r="X13" s="9" t="str">
        <f t="shared" si="2"/>
        <v>ІІІ ур</v>
      </c>
      <c r="Y13" s="1">
        <v>3</v>
      </c>
      <c r="Z13" s="1">
        <v>3</v>
      </c>
      <c r="AA13" s="1">
        <v>3</v>
      </c>
      <c r="AB13" s="1">
        <v>2</v>
      </c>
      <c r="AC13" s="5">
        <f t="shared" si="11"/>
        <v>11</v>
      </c>
      <c r="AD13" s="7">
        <f t="shared" si="12"/>
        <v>2.75</v>
      </c>
      <c r="AE13" s="9" t="str">
        <f t="shared" si="3"/>
        <v>ІІІ ур</v>
      </c>
      <c r="AF13" s="6">
        <f t="shared" si="13"/>
        <v>42</v>
      </c>
      <c r="AG13" s="8">
        <f t="shared" si="14"/>
        <v>2.625</v>
      </c>
      <c r="AH13" s="9" t="str">
        <f t="shared" si="4"/>
        <v>ІІІ ур</v>
      </c>
    </row>
    <row r="14" spans="1:35" x14ac:dyDescent="0.25">
      <c r="B14" s="1">
        <v>6</v>
      </c>
      <c r="C14" s="1" t="s">
        <v>81</v>
      </c>
      <c r="D14" s="1">
        <v>3</v>
      </c>
      <c r="E14" s="1">
        <v>2</v>
      </c>
      <c r="F14" s="1">
        <v>3</v>
      </c>
      <c r="G14" s="5">
        <f t="shared" si="5"/>
        <v>8</v>
      </c>
      <c r="H14" s="7">
        <f t="shared" si="6"/>
        <v>2.6666666666666665</v>
      </c>
      <c r="I14" s="9" t="str">
        <f t="shared" si="0"/>
        <v>ІІІ ур</v>
      </c>
      <c r="J14" s="1">
        <v>3</v>
      </c>
      <c r="K14" s="1">
        <v>2</v>
      </c>
      <c r="L14" s="1">
        <v>3</v>
      </c>
      <c r="M14" s="5">
        <f t="shared" si="7"/>
        <v>8</v>
      </c>
      <c r="N14" s="7">
        <f t="shared" si="8"/>
        <v>2.6666666666666665</v>
      </c>
      <c r="O14" s="9" t="str">
        <f t="shared" si="1"/>
        <v>ІІІ ур</v>
      </c>
      <c r="P14" s="1">
        <v>2</v>
      </c>
      <c r="Q14" s="1">
        <v>3</v>
      </c>
      <c r="R14" s="1">
        <v>3</v>
      </c>
      <c r="S14" s="1">
        <v>2</v>
      </c>
      <c r="T14" s="1">
        <v>2</v>
      </c>
      <c r="U14" s="1">
        <v>3</v>
      </c>
      <c r="V14" s="5">
        <f t="shared" si="9"/>
        <v>15</v>
      </c>
      <c r="W14" s="7">
        <f t="shared" si="10"/>
        <v>2.5</v>
      </c>
      <c r="X14" s="9" t="str">
        <f t="shared" si="2"/>
        <v>ІІ ур</v>
      </c>
      <c r="Y14" s="1">
        <v>2</v>
      </c>
      <c r="Z14" s="1">
        <v>3</v>
      </c>
      <c r="AA14" s="1">
        <v>3</v>
      </c>
      <c r="AB14" s="1">
        <v>3</v>
      </c>
      <c r="AC14" s="5">
        <f t="shared" si="11"/>
        <v>11</v>
      </c>
      <c r="AD14" s="7">
        <f t="shared" si="12"/>
        <v>2.75</v>
      </c>
      <c r="AE14" s="9" t="str">
        <f t="shared" si="3"/>
        <v>ІІІ ур</v>
      </c>
      <c r="AF14" s="6">
        <f t="shared" si="13"/>
        <v>42</v>
      </c>
      <c r="AG14" s="8">
        <f t="shared" si="14"/>
        <v>2.625</v>
      </c>
      <c r="AH14" s="9" t="str">
        <f t="shared" si="4"/>
        <v>ІІІ ур</v>
      </c>
    </row>
    <row r="15" spans="1:35" x14ac:dyDescent="0.25">
      <c r="B15" s="1">
        <v>7</v>
      </c>
      <c r="C15" s="1" t="s">
        <v>86</v>
      </c>
      <c r="D15" s="1">
        <v>3</v>
      </c>
      <c r="E15" s="1">
        <v>2</v>
      </c>
      <c r="F15" s="1">
        <v>2</v>
      </c>
      <c r="G15" s="5">
        <f t="shared" si="5"/>
        <v>7</v>
      </c>
      <c r="H15" s="7">
        <f t="shared" si="6"/>
        <v>2.3333333333333335</v>
      </c>
      <c r="I15" s="9" t="str">
        <f t="shared" si="0"/>
        <v>ІІ ур</v>
      </c>
      <c r="J15" s="1">
        <v>3</v>
      </c>
      <c r="K15" s="1">
        <v>3</v>
      </c>
      <c r="L15" s="1">
        <v>2</v>
      </c>
      <c r="M15" s="5">
        <f t="shared" si="7"/>
        <v>8</v>
      </c>
      <c r="N15" s="7">
        <f t="shared" si="8"/>
        <v>2.6666666666666665</v>
      </c>
      <c r="O15" s="9" t="str">
        <f t="shared" si="1"/>
        <v>ІІІ ур</v>
      </c>
      <c r="P15" s="1">
        <v>3</v>
      </c>
      <c r="Q15" s="1">
        <v>3</v>
      </c>
      <c r="R15" s="1">
        <v>3</v>
      </c>
      <c r="S15" s="1">
        <v>2</v>
      </c>
      <c r="T15" s="1">
        <v>2</v>
      </c>
      <c r="U15" s="1">
        <v>3</v>
      </c>
      <c r="V15" s="5">
        <f t="shared" si="9"/>
        <v>16</v>
      </c>
      <c r="W15" s="7">
        <f t="shared" si="10"/>
        <v>2.6666666666666665</v>
      </c>
      <c r="X15" s="9" t="str">
        <f t="shared" si="2"/>
        <v>ІІІ ур</v>
      </c>
      <c r="Y15" s="1">
        <v>2</v>
      </c>
      <c r="Z15" s="1">
        <v>3</v>
      </c>
      <c r="AA15" s="1">
        <v>3</v>
      </c>
      <c r="AB15" s="1">
        <v>3</v>
      </c>
      <c r="AC15" s="5">
        <f t="shared" si="11"/>
        <v>11</v>
      </c>
      <c r="AD15" s="7">
        <f t="shared" si="12"/>
        <v>2.75</v>
      </c>
      <c r="AE15" s="9" t="str">
        <f t="shared" si="3"/>
        <v>ІІІ ур</v>
      </c>
      <c r="AF15" s="6">
        <f t="shared" si="13"/>
        <v>42</v>
      </c>
      <c r="AG15" s="8">
        <f t="shared" si="14"/>
        <v>2.625</v>
      </c>
      <c r="AH15" s="9" t="str">
        <f t="shared" si="4"/>
        <v>ІІІ ур</v>
      </c>
    </row>
    <row r="16" spans="1:35" x14ac:dyDescent="0.25">
      <c r="B16" s="1">
        <v>8</v>
      </c>
      <c r="C16" s="1" t="s">
        <v>71</v>
      </c>
      <c r="D16" s="1">
        <v>3</v>
      </c>
      <c r="E16" s="1">
        <v>2</v>
      </c>
      <c r="F16" s="1">
        <v>3</v>
      </c>
      <c r="G16" s="5">
        <f t="shared" si="5"/>
        <v>8</v>
      </c>
      <c r="H16" s="7">
        <f t="shared" si="6"/>
        <v>2.6666666666666665</v>
      </c>
      <c r="I16" s="9" t="str">
        <f t="shared" si="0"/>
        <v>ІІІ ур</v>
      </c>
      <c r="J16" s="1">
        <v>3</v>
      </c>
      <c r="K16" s="1">
        <v>3</v>
      </c>
      <c r="L16" s="1">
        <v>2</v>
      </c>
      <c r="M16" s="5">
        <f t="shared" si="7"/>
        <v>8</v>
      </c>
      <c r="N16" s="7">
        <f t="shared" si="8"/>
        <v>2.6666666666666665</v>
      </c>
      <c r="O16" s="9" t="str">
        <f t="shared" si="1"/>
        <v>ІІІ ур</v>
      </c>
      <c r="P16" s="1">
        <v>3</v>
      </c>
      <c r="Q16" s="1">
        <v>3</v>
      </c>
      <c r="R16" s="1">
        <v>2</v>
      </c>
      <c r="S16" s="1">
        <v>3</v>
      </c>
      <c r="T16" s="1">
        <v>2</v>
      </c>
      <c r="U16" s="1">
        <v>2</v>
      </c>
      <c r="V16" s="5">
        <f t="shared" si="9"/>
        <v>15</v>
      </c>
      <c r="W16" s="7">
        <f t="shared" si="10"/>
        <v>2.5</v>
      </c>
      <c r="X16" s="9" t="str">
        <f t="shared" si="2"/>
        <v>ІІ ур</v>
      </c>
      <c r="Y16" s="1">
        <v>3</v>
      </c>
      <c r="Z16" s="1">
        <v>3</v>
      </c>
      <c r="AA16" s="1">
        <v>3</v>
      </c>
      <c r="AB16" s="1">
        <v>3</v>
      </c>
      <c r="AC16" s="5">
        <f t="shared" si="11"/>
        <v>12</v>
      </c>
      <c r="AD16" s="7">
        <f t="shared" si="12"/>
        <v>3</v>
      </c>
      <c r="AE16" s="9" t="str">
        <f t="shared" si="3"/>
        <v>ІІІ ур</v>
      </c>
      <c r="AF16" s="6">
        <f t="shared" si="13"/>
        <v>43</v>
      </c>
      <c r="AG16" s="8">
        <f t="shared" si="14"/>
        <v>2.6875</v>
      </c>
      <c r="AH16" s="9" t="str">
        <f t="shared" si="4"/>
        <v>ІІІ ур</v>
      </c>
    </row>
    <row r="17" spans="2:34" x14ac:dyDescent="0.25">
      <c r="B17" s="1">
        <v>9</v>
      </c>
      <c r="C17" s="1" t="s">
        <v>69</v>
      </c>
      <c r="D17" s="1">
        <v>2</v>
      </c>
      <c r="E17" s="1">
        <v>2</v>
      </c>
      <c r="F17" s="1">
        <v>3</v>
      </c>
      <c r="G17" s="5">
        <f t="shared" si="5"/>
        <v>7</v>
      </c>
      <c r="H17" s="7">
        <f t="shared" si="6"/>
        <v>2.3333333333333335</v>
      </c>
      <c r="I17" s="9" t="str">
        <f t="shared" si="0"/>
        <v>ІІ ур</v>
      </c>
      <c r="J17" s="1">
        <v>2</v>
      </c>
      <c r="K17" s="1">
        <v>2</v>
      </c>
      <c r="L17" s="1">
        <v>3</v>
      </c>
      <c r="M17" s="5">
        <f t="shared" si="7"/>
        <v>7</v>
      </c>
      <c r="N17" s="7">
        <f t="shared" si="8"/>
        <v>2.3333333333333335</v>
      </c>
      <c r="O17" s="9" t="str">
        <f t="shared" si="1"/>
        <v>ІІ ур</v>
      </c>
      <c r="P17" s="1">
        <v>3</v>
      </c>
      <c r="Q17" s="1">
        <v>3</v>
      </c>
      <c r="R17" s="1">
        <v>2</v>
      </c>
      <c r="S17" s="1">
        <v>3</v>
      </c>
      <c r="T17" s="1">
        <v>3</v>
      </c>
      <c r="U17" s="1">
        <v>2</v>
      </c>
      <c r="V17" s="5">
        <f t="shared" si="9"/>
        <v>16</v>
      </c>
      <c r="W17" s="7">
        <f t="shared" si="10"/>
        <v>2.6666666666666665</v>
      </c>
      <c r="X17" s="9" t="str">
        <f t="shared" si="2"/>
        <v>ІІІ ур</v>
      </c>
      <c r="Y17" s="1">
        <v>2</v>
      </c>
      <c r="Z17" s="1">
        <v>3</v>
      </c>
      <c r="AA17" s="1">
        <v>3</v>
      </c>
      <c r="AB17" s="1">
        <v>3</v>
      </c>
      <c r="AC17" s="5">
        <f t="shared" si="11"/>
        <v>11</v>
      </c>
      <c r="AD17" s="7">
        <f t="shared" si="12"/>
        <v>2.75</v>
      </c>
      <c r="AE17" s="9" t="str">
        <f t="shared" si="3"/>
        <v>ІІІ ур</v>
      </c>
      <c r="AF17" s="6">
        <f t="shared" si="13"/>
        <v>41</v>
      </c>
      <c r="AG17" s="8">
        <f t="shared" si="14"/>
        <v>2.5625</v>
      </c>
      <c r="AH17" s="9" t="str">
        <f t="shared" si="4"/>
        <v>ІІ ур</v>
      </c>
    </row>
    <row r="18" spans="2:34" x14ac:dyDescent="0.25">
      <c r="B18" s="1">
        <v>10</v>
      </c>
      <c r="C18" s="1" t="s">
        <v>84</v>
      </c>
      <c r="D18" s="1">
        <v>2</v>
      </c>
      <c r="E18" s="1">
        <v>3</v>
      </c>
      <c r="F18" s="1">
        <v>3</v>
      </c>
      <c r="G18" s="5">
        <f t="shared" si="5"/>
        <v>8</v>
      </c>
      <c r="H18" s="7">
        <f t="shared" si="6"/>
        <v>2.6666666666666665</v>
      </c>
      <c r="I18" s="9" t="str">
        <f t="shared" si="0"/>
        <v>ІІІ ур</v>
      </c>
      <c r="J18" s="1">
        <v>3</v>
      </c>
      <c r="K18" s="1">
        <v>2</v>
      </c>
      <c r="L18" s="1">
        <v>3</v>
      </c>
      <c r="M18" s="5">
        <f t="shared" si="7"/>
        <v>8</v>
      </c>
      <c r="N18" s="7">
        <f t="shared" si="8"/>
        <v>2.6666666666666665</v>
      </c>
      <c r="O18" s="9" t="str">
        <f t="shared" si="1"/>
        <v>ІІІ ур</v>
      </c>
      <c r="P18" s="1">
        <v>3</v>
      </c>
      <c r="Q18" s="1">
        <v>2</v>
      </c>
      <c r="R18" s="1">
        <v>3</v>
      </c>
      <c r="S18" s="1">
        <v>3</v>
      </c>
      <c r="T18" s="1">
        <v>2</v>
      </c>
      <c r="U18" s="1">
        <v>2</v>
      </c>
      <c r="V18" s="5">
        <f t="shared" si="9"/>
        <v>15</v>
      </c>
      <c r="W18" s="7">
        <f t="shared" si="10"/>
        <v>2.5</v>
      </c>
      <c r="X18" s="9" t="str">
        <f t="shared" si="2"/>
        <v>ІІ ур</v>
      </c>
      <c r="Y18" s="1">
        <v>3</v>
      </c>
      <c r="Z18" s="1">
        <v>2</v>
      </c>
      <c r="AA18" s="1">
        <v>2</v>
      </c>
      <c r="AB18" s="1">
        <v>3</v>
      </c>
      <c r="AC18" s="5">
        <f t="shared" si="11"/>
        <v>10</v>
      </c>
      <c r="AD18" s="7">
        <f t="shared" si="12"/>
        <v>2.5</v>
      </c>
      <c r="AE18" s="9" t="str">
        <f t="shared" si="3"/>
        <v>ІІ ур</v>
      </c>
      <c r="AF18" s="6">
        <f t="shared" si="13"/>
        <v>41</v>
      </c>
      <c r="AG18" s="8">
        <f t="shared" si="14"/>
        <v>2.5625</v>
      </c>
      <c r="AH18" s="9" t="str">
        <f t="shared" si="4"/>
        <v>ІІ ур</v>
      </c>
    </row>
    <row r="19" spans="2:34" x14ac:dyDescent="0.25">
      <c r="B19" s="1">
        <v>11</v>
      </c>
      <c r="C19" s="1" t="s">
        <v>72</v>
      </c>
      <c r="D19" s="1">
        <v>3</v>
      </c>
      <c r="E19" s="1">
        <v>3</v>
      </c>
      <c r="F19" s="1">
        <v>3</v>
      </c>
      <c r="G19" s="5">
        <f t="shared" si="5"/>
        <v>9</v>
      </c>
      <c r="H19" s="7">
        <f t="shared" si="6"/>
        <v>3</v>
      </c>
      <c r="I19" s="9" t="str">
        <f t="shared" si="0"/>
        <v>ІІІ ур</v>
      </c>
      <c r="J19" s="1">
        <v>3</v>
      </c>
      <c r="K19" s="1">
        <v>3</v>
      </c>
      <c r="L19" s="1">
        <v>3</v>
      </c>
      <c r="M19" s="5">
        <f t="shared" si="7"/>
        <v>9</v>
      </c>
      <c r="N19" s="7">
        <f t="shared" si="8"/>
        <v>3</v>
      </c>
      <c r="O19" s="9" t="str">
        <f t="shared" si="1"/>
        <v>ІІІ ур</v>
      </c>
      <c r="P19" s="1">
        <v>3</v>
      </c>
      <c r="Q19" s="1">
        <v>2</v>
      </c>
      <c r="R19" s="1">
        <v>3</v>
      </c>
      <c r="S19" s="1">
        <v>3</v>
      </c>
      <c r="T19" s="1">
        <v>2</v>
      </c>
      <c r="U19" s="1">
        <v>2</v>
      </c>
      <c r="V19" s="5">
        <f t="shared" si="9"/>
        <v>15</v>
      </c>
      <c r="W19" s="7">
        <f t="shared" si="10"/>
        <v>2.5</v>
      </c>
      <c r="X19" s="9" t="str">
        <f t="shared" si="2"/>
        <v>ІІ ур</v>
      </c>
      <c r="Y19" s="1">
        <v>3</v>
      </c>
      <c r="Z19" s="1">
        <v>3</v>
      </c>
      <c r="AA19" s="1">
        <v>3</v>
      </c>
      <c r="AB19" s="1">
        <v>3</v>
      </c>
      <c r="AC19" s="5">
        <f t="shared" si="11"/>
        <v>12</v>
      </c>
      <c r="AD19" s="7">
        <f t="shared" si="12"/>
        <v>3</v>
      </c>
      <c r="AE19" s="9" t="str">
        <f t="shared" si="3"/>
        <v>ІІІ ур</v>
      </c>
      <c r="AF19" s="6">
        <f t="shared" si="13"/>
        <v>45</v>
      </c>
      <c r="AG19" s="8">
        <f t="shared" si="14"/>
        <v>2.8125</v>
      </c>
      <c r="AH19" s="9" t="str">
        <f t="shared" si="4"/>
        <v>ІІІ ур</v>
      </c>
    </row>
    <row r="20" spans="2:34" x14ac:dyDescent="0.25">
      <c r="B20" s="1">
        <v>12</v>
      </c>
      <c r="C20" s="1" t="s">
        <v>68</v>
      </c>
      <c r="D20" s="1">
        <v>3</v>
      </c>
      <c r="E20" s="1">
        <v>2</v>
      </c>
      <c r="F20" s="1">
        <v>3</v>
      </c>
      <c r="G20" s="5">
        <f t="shared" si="5"/>
        <v>8</v>
      </c>
      <c r="H20" s="7">
        <f t="shared" si="6"/>
        <v>2.6666666666666665</v>
      </c>
      <c r="I20" s="9" t="str">
        <f t="shared" si="0"/>
        <v>ІІІ ур</v>
      </c>
      <c r="J20" s="1">
        <v>2</v>
      </c>
      <c r="K20" s="1">
        <v>3</v>
      </c>
      <c r="L20" s="1">
        <v>3</v>
      </c>
      <c r="M20" s="5">
        <f t="shared" si="7"/>
        <v>8</v>
      </c>
      <c r="N20" s="7">
        <f t="shared" si="8"/>
        <v>2.6666666666666665</v>
      </c>
      <c r="O20" s="9" t="str">
        <f t="shared" si="1"/>
        <v>ІІІ ур</v>
      </c>
      <c r="P20" s="1">
        <v>2</v>
      </c>
      <c r="Q20" s="1">
        <v>3</v>
      </c>
      <c r="R20" s="1">
        <v>3</v>
      </c>
      <c r="S20" s="1">
        <v>3</v>
      </c>
      <c r="T20" s="1">
        <v>2</v>
      </c>
      <c r="U20" s="1">
        <v>2</v>
      </c>
      <c r="V20" s="5">
        <f t="shared" si="9"/>
        <v>15</v>
      </c>
      <c r="W20" s="7">
        <f t="shared" si="10"/>
        <v>2.5</v>
      </c>
      <c r="X20" s="9" t="str">
        <f t="shared" si="2"/>
        <v>ІІ ур</v>
      </c>
      <c r="Y20" s="1">
        <v>3</v>
      </c>
      <c r="Z20" s="1">
        <v>2</v>
      </c>
      <c r="AA20" s="1">
        <v>3</v>
      </c>
      <c r="AB20" s="1">
        <v>3</v>
      </c>
      <c r="AC20" s="5">
        <f t="shared" si="11"/>
        <v>11</v>
      </c>
      <c r="AD20" s="7">
        <f t="shared" si="12"/>
        <v>2.75</v>
      </c>
      <c r="AE20" s="9" t="str">
        <f t="shared" si="3"/>
        <v>ІІІ ур</v>
      </c>
      <c r="AF20" s="6">
        <f t="shared" si="13"/>
        <v>42</v>
      </c>
      <c r="AG20" s="8">
        <f t="shared" si="14"/>
        <v>2.625</v>
      </c>
      <c r="AH20" s="9" t="str">
        <f t="shared" si="4"/>
        <v>ІІІ ур</v>
      </c>
    </row>
    <row r="21" spans="2:34" x14ac:dyDescent="0.25">
      <c r="B21" s="1">
        <v>13</v>
      </c>
      <c r="C21" s="1" t="s">
        <v>77</v>
      </c>
      <c r="D21" s="1">
        <v>2</v>
      </c>
      <c r="E21" s="1">
        <v>3</v>
      </c>
      <c r="F21" s="1">
        <v>3</v>
      </c>
      <c r="G21" s="5">
        <f t="shared" si="5"/>
        <v>8</v>
      </c>
      <c r="H21" s="7">
        <f t="shared" si="6"/>
        <v>2.6666666666666665</v>
      </c>
      <c r="I21" s="9" t="str">
        <f t="shared" si="0"/>
        <v>ІІІ ур</v>
      </c>
      <c r="J21" s="1">
        <v>3</v>
      </c>
      <c r="K21" s="1">
        <v>2</v>
      </c>
      <c r="L21" s="1">
        <v>3</v>
      </c>
      <c r="M21" s="5">
        <f t="shared" si="7"/>
        <v>8</v>
      </c>
      <c r="N21" s="7">
        <f t="shared" si="8"/>
        <v>2.6666666666666665</v>
      </c>
      <c r="O21" s="9" t="str">
        <f t="shared" si="1"/>
        <v>ІІІ ур</v>
      </c>
      <c r="P21" s="1">
        <v>2</v>
      </c>
      <c r="Q21" s="1">
        <v>3</v>
      </c>
      <c r="R21" s="1">
        <v>3</v>
      </c>
      <c r="S21" s="1">
        <v>3</v>
      </c>
      <c r="T21" s="1">
        <v>3</v>
      </c>
      <c r="U21" s="1">
        <v>3</v>
      </c>
      <c r="V21" s="5">
        <f t="shared" si="9"/>
        <v>17</v>
      </c>
      <c r="W21" s="7">
        <f t="shared" si="10"/>
        <v>2.8333333333333335</v>
      </c>
      <c r="X21" s="9" t="str">
        <f t="shared" si="2"/>
        <v>ІІІ ур</v>
      </c>
      <c r="Y21" s="1">
        <v>3</v>
      </c>
      <c r="Z21" s="1">
        <v>2</v>
      </c>
      <c r="AA21" s="1">
        <v>3</v>
      </c>
      <c r="AB21" s="1">
        <v>3</v>
      </c>
      <c r="AC21" s="5">
        <f t="shared" si="11"/>
        <v>11</v>
      </c>
      <c r="AD21" s="7">
        <f t="shared" si="12"/>
        <v>2.75</v>
      </c>
      <c r="AE21" s="9" t="str">
        <f t="shared" si="3"/>
        <v>ІІІ ур</v>
      </c>
      <c r="AF21" s="6">
        <f t="shared" si="13"/>
        <v>44</v>
      </c>
      <c r="AG21" s="8">
        <f t="shared" si="14"/>
        <v>2.75</v>
      </c>
      <c r="AH21" s="9" t="str">
        <f t="shared" si="4"/>
        <v>ІІІ ур</v>
      </c>
    </row>
    <row r="22" spans="2:34" x14ac:dyDescent="0.25">
      <c r="B22" s="1">
        <v>14</v>
      </c>
      <c r="C22" s="1" t="s">
        <v>88</v>
      </c>
      <c r="D22" s="1">
        <v>3</v>
      </c>
      <c r="E22" s="1">
        <v>2</v>
      </c>
      <c r="F22" s="1">
        <v>2</v>
      </c>
      <c r="G22" s="5">
        <f t="shared" si="5"/>
        <v>7</v>
      </c>
      <c r="H22" s="7">
        <f t="shared" si="6"/>
        <v>2.3333333333333335</v>
      </c>
      <c r="I22" s="9" t="str">
        <f t="shared" si="0"/>
        <v>ІІ ур</v>
      </c>
      <c r="J22" s="1">
        <v>2</v>
      </c>
      <c r="K22" s="1">
        <v>3</v>
      </c>
      <c r="L22" s="1">
        <v>2</v>
      </c>
      <c r="M22" s="5">
        <f t="shared" si="7"/>
        <v>7</v>
      </c>
      <c r="N22" s="7">
        <f t="shared" si="8"/>
        <v>2.3333333333333335</v>
      </c>
      <c r="O22" s="9" t="str">
        <f t="shared" si="1"/>
        <v>ІІ ур</v>
      </c>
      <c r="P22" s="1">
        <v>3</v>
      </c>
      <c r="Q22" s="1">
        <v>2</v>
      </c>
      <c r="R22" s="1">
        <v>3</v>
      </c>
      <c r="S22" s="1">
        <v>3</v>
      </c>
      <c r="T22" s="1">
        <v>2</v>
      </c>
      <c r="U22" s="1">
        <v>3</v>
      </c>
      <c r="V22" s="5">
        <f t="shared" si="9"/>
        <v>16</v>
      </c>
      <c r="W22" s="7">
        <f t="shared" si="10"/>
        <v>2.6666666666666665</v>
      </c>
      <c r="X22" s="9" t="str">
        <f t="shared" si="2"/>
        <v>ІІІ ур</v>
      </c>
      <c r="Y22" s="1">
        <v>3</v>
      </c>
      <c r="Z22" s="1">
        <v>3</v>
      </c>
      <c r="AA22" s="1">
        <v>3</v>
      </c>
      <c r="AB22" s="1">
        <v>2</v>
      </c>
      <c r="AC22" s="5">
        <f t="shared" si="11"/>
        <v>11</v>
      </c>
      <c r="AD22" s="7">
        <f t="shared" si="12"/>
        <v>2.75</v>
      </c>
      <c r="AE22" s="9" t="str">
        <f t="shared" si="3"/>
        <v>ІІІ ур</v>
      </c>
      <c r="AF22" s="6">
        <f t="shared" si="13"/>
        <v>41</v>
      </c>
      <c r="AG22" s="8">
        <f t="shared" si="14"/>
        <v>2.5625</v>
      </c>
      <c r="AH22" s="9" t="str">
        <f t="shared" si="4"/>
        <v>ІІ ур</v>
      </c>
    </row>
    <row r="23" spans="2:34" x14ac:dyDescent="0.25">
      <c r="B23" s="1">
        <v>15</v>
      </c>
      <c r="C23" s="1" t="s">
        <v>85</v>
      </c>
      <c r="D23" s="1">
        <v>3</v>
      </c>
      <c r="E23" s="1">
        <v>3</v>
      </c>
      <c r="F23" s="1">
        <v>3</v>
      </c>
      <c r="G23" s="5">
        <f t="shared" si="5"/>
        <v>9</v>
      </c>
      <c r="H23" s="7">
        <f t="shared" si="6"/>
        <v>3</v>
      </c>
      <c r="I23" s="9" t="str">
        <f t="shared" si="0"/>
        <v>ІІІ ур</v>
      </c>
      <c r="J23" s="1">
        <v>3</v>
      </c>
      <c r="K23" s="1">
        <v>3</v>
      </c>
      <c r="L23" s="1">
        <v>2</v>
      </c>
      <c r="M23" s="5">
        <f t="shared" si="7"/>
        <v>8</v>
      </c>
      <c r="N23" s="7">
        <f t="shared" si="8"/>
        <v>2.6666666666666665</v>
      </c>
      <c r="O23" s="9" t="str">
        <f t="shared" si="1"/>
        <v>ІІІ ур</v>
      </c>
      <c r="P23" s="1">
        <v>3</v>
      </c>
      <c r="Q23" s="1">
        <v>3</v>
      </c>
      <c r="R23" s="1">
        <v>3</v>
      </c>
      <c r="S23" s="1">
        <v>2</v>
      </c>
      <c r="T23" s="1">
        <v>3</v>
      </c>
      <c r="U23" s="1">
        <v>3</v>
      </c>
      <c r="V23" s="5">
        <f t="shared" si="9"/>
        <v>17</v>
      </c>
      <c r="W23" s="7">
        <f t="shared" si="10"/>
        <v>2.8333333333333335</v>
      </c>
      <c r="X23" s="9" t="str">
        <f t="shared" si="2"/>
        <v>ІІІ ур</v>
      </c>
      <c r="Y23" s="1">
        <v>3</v>
      </c>
      <c r="Z23" s="1">
        <v>3</v>
      </c>
      <c r="AA23" s="1">
        <v>3</v>
      </c>
      <c r="AB23" s="1">
        <v>2</v>
      </c>
      <c r="AC23" s="5">
        <f t="shared" si="11"/>
        <v>11</v>
      </c>
      <c r="AD23" s="7">
        <f t="shared" si="12"/>
        <v>2.75</v>
      </c>
      <c r="AE23" s="9" t="str">
        <f t="shared" si="3"/>
        <v>ІІІ ур</v>
      </c>
      <c r="AF23" s="6">
        <f t="shared" si="13"/>
        <v>45</v>
      </c>
      <c r="AG23" s="8">
        <f t="shared" si="14"/>
        <v>2.8125</v>
      </c>
      <c r="AH23" s="9" t="str">
        <f t="shared" si="4"/>
        <v>ІІІ ур</v>
      </c>
    </row>
    <row r="24" spans="2:34" x14ac:dyDescent="0.25">
      <c r="B24" s="1">
        <v>16</v>
      </c>
      <c r="C24" s="1" t="s">
        <v>70</v>
      </c>
      <c r="D24" s="1">
        <v>3</v>
      </c>
      <c r="E24" s="1">
        <v>3</v>
      </c>
      <c r="F24" s="1">
        <v>3</v>
      </c>
      <c r="G24" s="5">
        <f t="shared" si="5"/>
        <v>9</v>
      </c>
      <c r="H24" s="7">
        <f t="shared" si="6"/>
        <v>3</v>
      </c>
      <c r="I24" s="9" t="str">
        <f t="shared" si="0"/>
        <v>ІІІ ур</v>
      </c>
      <c r="J24" s="1">
        <v>2</v>
      </c>
      <c r="K24" s="1">
        <v>3</v>
      </c>
      <c r="L24" s="1">
        <v>3</v>
      </c>
      <c r="M24" s="5">
        <f t="shared" si="7"/>
        <v>8</v>
      </c>
      <c r="N24" s="7">
        <f t="shared" si="8"/>
        <v>2.6666666666666665</v>
      </c>
      <c r="O24" s="9" t="str">
        <f t="shared" si="1"/>
        <v>ІІІ ур</v>
      </c>
      <c r="P24" s="1">
        <v>3</v>
      </c>
      <c r="Q24" s="1">
        <v>2</v>
      </c>
      <c r="R24" s="1">
        <v>3</v>
      </c>
      <c r="S24" s="1">
        <v>3</v>
      </c>
      <c r="T24" s="1">
        <v>2</v>
      </c>
      <c r="U24" s="1">
        <v>3</v>
      </c>
      <c r="V24" s="5">
        <f t="shared" si="9"/>
        <v>16</v>
      </c>
      <c r="W24" s="7">
        <f t="shared" si="10"/>
        <v>2.6666666666666665</v>
      </c>
      <c r="X24" s="9" t="str">
        <f t="shared" si="2"/>
        <v>ІІІ ур</v>
      </c>
      <c r="Y24" s="1">
        <v>3</v>
      </c>
      <c r="Z24" s="1">
        <v>2</v>
      </c>
      <c r="AA24" s="1">
        <v>2</v>
      </c>
      <c r="AB24" s="1">
        <v>2</v>
      </c>
      <c r="AC24" s="5">
        <f t="shared" si="11"/>
        <v>9</v>
      </c>
      <c r="AD24" s="7">
        <f t="shared" si="12"/>
        <v>2.25</v>
      </c>
      <c r="AE24" s="9" t="str">
        <f t="shared" si="3"/>
        <v>ІІ ур</v>
      </c>
      <c r="AF24" s="6">
        <f t="shared" si="13"/>
        <v>42</v>
      </c>
      <c r="AG24" s="8">
        <f t="shared" si="14"/>
        <v>2.625</v>
      </c>
      <c r="AH24" s="9" t="str">
        <f t="shared" si="4"/>
        <v>ІІІ ур</v>
      </c>
    </row>
    <row r="25" spans="2:34" x14ac:dyDescent="0.25">
      <c r="B25" s="1">
        <v>17</v>
      </c>
      <c r="C25" s="1" t="s">
        <v>75</v>
      </c>
      <c r="D25" s="1">
        <v>2</v>
      </c>
      <c r="E25" s="1">
        <v>3</v>
      </c>
      <c r="F25" s="1">
        <v>2</v>
      </c>
      <c r="G25" s="5">
        <f t="shared" si="5"/>
        <v>7</v>
      </c>
      <c r="H25" s="7">
        <f t="shared" si="6"/>
        <v>2.3333333333333335</v>
      </c>
      <c r="I25" s="9" t="str">
        <f t="shared" si="0"/>
        <v>ІІ ур</v>
      </c>
      <c r="J25" s="1">
        <v>2</v>
      </c>
      <c r="K25" s="1">
        <v>3</v>
      </c>
      <c r="L25" s="1">
        <v>3</v>
      </c>
      <c r="M25" s="5">
        <f t="shared" si="7"/>
        <v>8</v>
      </c>
      <c r="N25" s="7">
        <f t="shared" si="8"/>
        <v>2.6666666666666665</v>
      </c>
      <c r="O25" s="9" t="str">
        <f t="shared" si="1"/>
        <v>ІІІ ур</v>
      </c>
      <c r="P25" s="1">
        <v>3</v>
      </c>
      <c r="Q25" s="1">
        <v>3</v>
      </c>
      <c r="R25" s="1">
        <v>2</v>
      </c>
      <c r="S25" s="1">
        <v>3</v>
      </c>
      <c r="T25" s="1">
        <v>3</v>
      </c>
      <c r="U25" s="1">
        <v>2</v>
      </c>
      <c r="V25" s="5">
        <f t="shared" si="9"/>
        <v>16</v>
      </c>
      <c r="W25" s="7">
        <f t="shared" si="10"/>
        <v>2.6666666666666665</v>
      </c>
      <c r="X25" s="9" t="str">
        <f t="shared" si="2"/>
        <v>ІІІ ур</v>
      </c>
      <c r="Y25" s="1">
        <v>2</v>
      </c>
      <c r="Z25" s="1">
        <v>2</v>
      </c>
      <c r="AA25" s="1">
        <v>3</v>
      </c>
      <c r="AB25" s="1">
        <v>3</v>
      </c>
      <c r="AC25" s="5">
        <f t="shared" si="11"/>
        <v>10</v>
      </c>
      <c r="AD25" s="7">
        <f t="shared" si="12"/>
        <v>2.5</v>
      </c>
      <c r="AE25" s="9" t="str">
        <f t="shared" si="3"/>
        <v>ІІ ур</v>
      </c>
      <c r="AF25" s="6">
        <f t="shared" si="13"/>
        <v>41</v>
      </c>
      <c r="AG25" s="8">
        <f t="shared" si="14"/>
        <v>2.5625</v>
      </c>
      <c r="AH25" s="9" t="str">
        <f t="shared" si="4"/>
        <v>ІІ ур</v>
      </c>
    </row>
    <row r="26" spans="2:34" x14ac:dyDescent="0.25">
      <c r="B26" s="1">
        <v>18</v>
      </c>
      <c r="C26" s="1" t="s">
        <v>89</v>
      </c>
      <c r="D26" s="1">
        <v>2</v>
      </c>
      <c r="E26" s="1">
        <v>2</v>
      </c>
      <c r="F26" s="1">
        <v>3</v>
      </c>
      <c r="G26" s="5">
        <f t="shared" si="5"/>
        <v>7</v>
      </c>
      <c r="H26" s="7">
        <f t="shared" si="6"/>
        <v>2.3333333333333335</v>
      </c>
      <c r="I26" s="9" t="str">
        <f t="shared" si="0"/>
        <v>ІІ ур</v>
      </c>
      <c r="J26" s="1">
        <v>2</v>
      </c>
      <c r="K26" s="1">
        <v>3</v>
      </c>
      <c r="L26" s="1">
        <v>3</v>
      </c>
      <c r="M26" s="5">
        <f t="shared" si="7"/>
        <v>8</v>
      </c>
      <c r="N26" s="7">
        <f t="shared" si="8"/>
        <v>2.6666666666666665</v>
      </c>
      <c r="O26" s="9" t="str">
        <f t="shared" si="1"/>
        <v>ІІІ ур</v>
      </c>
      <c r="P26" s="1">
        <v>3</v>
      </c>
      <c r="Q26" s="1">
        <v>2</v>
      </c>
      <c r="R26" s="1">
        <v>3</v>
      </c>
      <c r="S26" s="1">
        <v>3</v>
      </c>
      <c r="T26" s="1">
        <v>3</v>
      </c>
      <c r="U26" s="1">
        <v>2</v>
      </c>
      <c r="V26" s="5">
        <f t="shared" si="9"/>
        <v>16</v>
      </c>
      <c r="W26" s="7">
        <f t="shared" si="10"/>
        <v>2.6666666666666665</v>
      </c>
      <c r="X26" s="9" t="str">
        <f t="shared" si="2"/>
        <v>ІІІ ур</v>
      </c>
      <c r="Y26" s="1">
        <v>3</v>
      </c>
      <c r="Z26" s="1">
        <v>2</v>
      </c>
      <c r="AA26" s="1">
        <v>2</v>
      </c>
      <c r="AB26" s="1">
        <v>3</v>
      </c>
      <c r="AC26" s="5">
        <f t="shared" si="11"/>
        <v>10</v>
      </c>
      <c r="AD26" s="7">
        <f t="shared" si="12"/>
        <v>2.5</v>
      </c>
      <c r="AE26" s="9" t="str">
        <f t="shared" si="3"/>
        <v>ІІ ур</v>
      </c>
      <c r="AF26" s="6">
        <f t="shared" si="13"/>
        <v>41</v>
      </c>
      <c r="AG26" s="8">
        <f t="shared" si="14"/>
        <v>2.5625</v>
      </c>
      <c r="AH26" s="9" t="str">
        <f t="shared" si="4"/>
        <v>ІІ ур</v>
      </c>
    </row>
    <row r="27" spans="2:34" x14ac:dyDescent="0.25">
      <c r="B27" s="1">
        <v>19</v>
      </c>
      <c r="C27" s="1" t="s">
        <v>67</v>
      </c>
      <c r="D27" s="1">
        <v>3</v>
      </c>
      <c r="E27" s="1">
        <v>2</v>
      </c>
      <c r="F27" s="1">
        <v>2</v>
      </c>
      <c r="G27" s="5">
        <f t="shared" si="5"/>
        <v>7</v>
      </c>
      <c r="H27" s="7">
        <f t="shared" si="6"/>
        <v>2.3333333333333335</v>
      </c>
      <c r="I27" s="9" t="str">
        <f t="shared" si="0"/>
        <v>ІІ ур</v>
      </c>
      <c r="J27" s="1">
        <v>3</v>
      </c>
      <c r="K27" s="1">
        <v>3</v>
      </c>
      <c r="L27" s="1">
        <v>2</v>
      </c>
      <c r="M27" s="5">
        <f t="shared" si="7"/>
        <v>8</v>
      </c>
      <c r="N27" s="7">
        <f t="shared" si="8"/>
        <v>2.6666666666666665</v>
      </c>
      <c r="O27" s="9" t="str">
        <f t="shared" si="1"/>
        <v>ІІІ ур</v>
      </c>
      <c r="P27" s="1">
        <v>3</v>
      </c>
      <c r="Q27" s="1">
        <v>2</v>
      </c>
      <c r="R27" s="1">
        <v>3</v>
      </c>
      <c r="S27" s="1">
        <v>3</v>
      </c>
      <c r="T27" s="1">
        <v>2</v>
      </c>
      <c r="U27" s="1">
        <v>3</v>
      </c>
      <c r="V27" s="5">
        <f t="shared" si="9"/>
        <v>16</v>
      </c>
      <c r="W27" s="7">
        <f t="shared" si="10"/>
        <v>2.6666666666666665</v>
      </c>
      <c r="X27" s="9" t="str">
        <f t="shared" si="2"/>
        <v>ІІІ ур</v>
      </c>
      <c r="Y27" s="1">
        <v>3</v>
      </c>
      <c r="Z27" s="1">
        <v>2</v>
      </c>
      <c r="AA27" s="1">
        <v>3</v>
      </c>
      <c r="AB27" s="1">
        <v>2</v>
      </c>
      <c r="AC27" s="5">
        <f t="shared" si="11"/>
        <v>10</v>
      </c>
      <c r="AD27" s="7">
        <f t="shared" si="12"/>
        <v>2.5</v>
      </c>
      <c r="AE27" s="9" t="str">
        <f t="shared" si="3"/>
        <v>ІІ ур</v>
      </c>
      <c r="AF27" s="6">
        <f t="shared" si="13"/>
        <v>41</v>
      </c>
      <c r="AG27" s="8">
        <f t="shared" si="14"/>
        <v>2.5625</v>
      </c>
      <c r="AH27" s="9" t="str">
        <f t="shared" si="4"/>
        <v>ІІ ур</v>
      </c>
    </row>
    <row r="28" spans="2:34" x14ac:dyDescent="0.25">
      <c r="B28" s="1">
        <v>20</v>
      </c>
      <c r="C28" s="1" t="s">
        <v>90</v>
      </c>
      <c r="D28" s="1">
        <v>3</v>
      </c>
      <c r="E28" s="1">
        <v>2</v>
      </c>
      <c r="F28" s="1">
        <v>3</v>
      </c>
      <c r="G28" s="5">
        <f t="shared" si="5"/>
        <v>8</v>
      </c>
      <c r="H28" s="7">
        <f t="shared" si="6"/>
        <v>2.6666666666666665</v>
      </c>
      <c r="I28" s="9" t="str">
        <f t="shared" si="0"/>
        <v>ІІІ ур</v>
      </c>
      <c r="J28" s="1">
        <v>3</v>
      </c>
      <c r="K28" s="1">
        <v>2</v>
      </c>
      <c r="L28" s="1">
        <v>3</v>
      </c>
      <c r="M28" s="5">
        <f t="shared" si="7"/>
        <v>8</v>
      </c>
      <c r="N28" s="7">
        <f t="shared" si="8"/>
        <v>2.6666666666666665</v>
      </c>
      <c r="O28" s="9" t="str">
        <f t="shared" si="1"/>
        <v>ІІІ ур</v>
      </c>
      <c r="P28" s="1">
        <v>3</v>
      </c>
      <c r="Q28" s="1">
        <v>2</v>
      </c>
      <c r="R28" s="1">
        <v>3</v>
      </c>
      <c r="S28" s="1">
        <v>3</v>
      </c>
      <c r="T28" s="1">
        <v>2</v>
      </c>
      <c r="U28" s="1">
        <v>3</v>
      </c>
      <c r="V28" s="5">
        <f t="shared" si="9"/>
        <v>16</v>
      </c>
      <c r="W28" s="7">
        <f t="shared" si="10"/>
        <v>2.6666666666666665</v>
      </c>
      <c r="X28" s="9" t="str">
        <f t="shared" si="2"/>
        <v>ІІІ ур</v>
      </c>
      <c r="Y28" s="1">
        <v>3</v>
      </c>
      <c r="Z28" s="1">
        <v>2</v>
      </c>
      <c r="AA28" s="1">
        <v>3</v>
      </c>
      <c r="AB28" s="1">
        <v>3</v>
      </c>
      <c r="AC28" s="5">
        <f t="shared" si="11"/>
        <v>11</v>
      </c>
      <c r="AD28" s="7">
        <f t="shared" si="12"/>
        <v>2.75</v>
      </c>
      <c r="AE28" s="9" t="str">
        <f t="shared" si="3"/>
        <v>ІІІ ур</v>
      </c>
      <c r="AF28" s="6">
        <f t="shared" si="13"/>
        <v>43</v>
      </c>
      <c r="AG28" s="8">
        <f t="shared" si="14"/>
        <v>2.6875</v>
      </c>
      <c r="AH28" s="9" t="str">
        <f t="shared" si="4"/>
        <v>ІІІ ур</v>
      </c>
    </row>
    <row r="29" spans="2:34" x14ac:dyDescent="0.25">
      <c r="B29" s="1">
        <v>21</v>
      </c>
      <c r="C29" s="1" t="s">
        <v>74</v>
      </c>
      <c r="D29" s="1">
        <v>3</v>
      </c>
      <c r="E29" s="1">
        <v>2</v>
      </c>
      <c r="F29" s="1">
        <v>3</v>
      </c>
      <c r="G29" s="5">
        <f t="shared" si="5"/>
        <v>8</v>
      </c>
      <c r="H29" s="7">
        <f t="shared" si="6"/>
        <v>2.6666666666666665</v>
      </c>
      <c r="I29" s="9" t="str">
        <f t="shared" si="0"/>
        <v>ІІІ ур</v>
      </c>
      <c r="J29" s="1">
        <v>3</v>
      </c>
      <c r="K29" s="1">
        <v>2</v>
      </c>
      <c r="L29" s="1">
        <v>3</v>
      </c>
      <c r="M29" s="5">
        <f t="shared" si="7"/>
        <v>8</v>
      </c>
      <c r="N29" s="7">
        <f t="shared" si="8"/>
        <v>2.6666666666666665</v>
      </c>
      <c r="O29" s="9" t="str">
        <f t="shared" si="1"/>
        <v>ІІІ ур</v>
      </c>
      <c r="P29" s="1">
        <v>2</v>
      </c>
      <c r="Q29" s="1">
        <v>3</v>
      </c>
      <c r="R29" s="1">
        <v>3</v>
      </c>
      <c r="S29" s="1">
        <v>2</v>
      </c>
      <c r="T29" s="1">
        <v>3</v>
      </c>
      <c r="U29" s="1">
        <v>2</v>
      </c>
      <c r="V29" s="5">
        <f t="shared" si="9"/>
        <v>15</v>
      </c>
      <c r="W29" s="7">
        <f t="shared" si="10"/>
        <v>2.5</v>
      </c>
      <c r="X29" s="9" t="str">
        <f t="shared" si="2"/>
        <v>ІІ ур</v>
      </c>
      <c r="Y29" s="1">
        <v>3</v>
      </c>
      <c r="Z29" s="1">
        <v>3</v>
      </c>
      <c r="AA29" s="1">
        <v>3</v>
      </c>
      <c r="AB29" s="1">
        <v>2</v>
      </c>
      <c r="AC29" s="5">
        <f t="shared" si="11"/>
        <v>11</v>
      </c>
      <c r="AD29" s="7">
        <f t="shared" si="12"/>
        <v>2.75</v>
      </c>
      <c r="AE29" s="9" t="str">
        <f t="shared" si="3"/>
        <v>ІІІ ур</v>
      </c>
      <c r="AF29" s="6">
        <f t="shared" si="13"/>
        <v>42</v>
      </c>
      <c r="AG29" s="8">
        <f t="shared" si="14"/>
        <v>2.625</v>
      </c>
      <c r="AH29" s="9" t="str">
        <f t="shared" si="4"/>
        <v>ІІІ ур</v>
      </c>
    </row>
    <row r="30" spans="2:34" x14ac:dyDescent="0.25">
      <c r="B30" s="1">
        <v>22</v>
      </c>
      <c r="C30" s="1" t="s">
        <v>83</v>
      </c>
      <c r="D30" s="1">
        <v>3</v>
      </c>
      <c r="E30" s="1">
        <v>2</v>
      </c>
      <c r="F30" s="1">
        <v>2</v>
      </c>
      <c r="G30" s="5">
        <f t="shared" si="5"/>
        <v>7</v>
      </c>
      <c r="H30" s="7">
        <f t="shared" si="6"/>
        <v>2.3333333333333335</v>
      </c>
      <c r="I30" s="9" t="str">
        <f t="shared" si="0"/>
        <v>ІІ ур</v>
      </c>
      <c r="J30" s="1">
        <v>3</v>
      </c>
      <c r="K30" s="1">
        <v>2</v>
      </c>
      <c r="L30" s="1">
        <v>3</v>
      </c>
      <c r="M30" s="5">
        <f t="shared" si="7"/>
        <v>8</v>
      </c>
      <c r="N30" s="7">
        <f t="shared" si="8"/>
        <v>2.6666666666666665</v>
      </c>
      <c r="O30" s="9" t="str">
        <f t="shared" si="1"/>
        <v>ІІІ ур</v>
      </c>
      <c r="P30" s="1">
        <v>3</v>
      </c>
      <c r="Q30" s="1">
        <v>2</v>
      </c>
      <c r="R30" s="1">
        <v>3</v>
      </c>
      <c r="S30" s="1">
        <v>3</v>
      </c>
      <c r="T30" s="1">
        <v>3</v>
      </c>
      <c r="U30" s="1">
        <v>2</v>
      </c>
      <c r="V30" s="5">
        <f t="shared" si="9"/>
        <v>16</v>
      </c>
      <c r="W30" s="7">
        <f t="shared" si="10"/>
        <v>2.6666666666666665</v>
      </c>
      <c r="X30" s="9" t="str">
        <f t="shared" si="2"/>
        <v>ІІІ ур</v>
      </c>
      <c r="Y30" s="1">
        <v>3</v>
      </c>
      <c r="Z30" s="1">
        <v>3</v>
      </c>
      <c r="AA30" s="1">
        <v>3</v>
      </c>
      <c r="AB30" s="1">
        <v>2</v>
      </c>
      <c r="AC30" s="5">
        <f t="shared" si="11"/>
        <v>11</v>
      </c>
      <c r="AD30" s="7">
        <f t="shared" si="12"/>
        <v>2.75</v>
      </c>
      <c r="AE30" s="9" t="str">
        <f t="shared" si="3"/>
        <v>ІІІ ур</v>
      </c>
      <c r="AF30" s="6">
        <f t="shared" si="13"/>
        <v>42</v>
      </c>
      <c r="AG30" s="8">
        <f t="shared" si="14"/>
        <v>2.625</v>
      </c>
      <c r="AH30" s="9" t="str">
        <f t="shared" si="4"/>
        <v>ІІІ ур</v>
      </c>
    </row>
    <row r="31" spans="2:34" x14ac:dyDescent="0.25">
      <c r="B31" s="1">
        <v>23</v>
      </c>
      <c r="C31" s="1" t="s">
        <v>78</v>
      </c>
      <c r="D31" s="1">
        <v>2</v>
      </c>
      <c r="E31" s="1">
        <v>3</v>
      </c>
      <c r="F31" s="1">
        <v>2</v>
      </c>
      <c r="G31" s="5">
        <f t="shared" si="5"/>
        <v>7</v>
      </c>
      <c r="H31" s="7">
        <f t="shared" si="6"/>
        <v>2.3333333333333335</v>
      </c>
      <c r="I31" s="9" t="str">
        <f t="shared" si="0"/>
        <v>ІІ ур</v>
      </c>
      <c r="J31" s="1">
        <v>2</v>
      </c>
      <c r="K31" s="1">
        <v>3</v>
      </c>
      <c r="L31" s="1">
        <v>3</v>
      </c>
      <c r="M31" s="5">
        <f t="shared" si="7"/>
        <v>8</v>
      </c>
      <c r="N31" s="7">
        <f t="shared" si="8"/>
        <v>2.6666666666666665</v>
      </c>
      <c r="O31" s="9" t="str">
        <f t="shared" si="1"/>
        <v>ІІІ ур</v>
      </c>
      <c r="P31" s="1">
        <v>2</v>
      </c>
      <c r="Q31" s="1">
        <v>3</v>
      </c>
      <c r="R31" s="1">
        <v>3</v>
      </c>
      <c r="S31" s="1">
        <v>3</v>
      </c>
      <c r="T31" s="1">
        <v>3</v>
      </c>
      <c r="U31" s="1">
        <v>2</v>
      </c>
      <c r="V31" s="5">
        <f t="shared" si="9"/>
        <v>16</v>
      </c>
      <c r="W31" s="7">
        <f t="shared" si="10"/>
        <v>2.6666666666666665</v>
      </c>
      <c r="X31" s="9" t="str">
        <f t="shared" si="2"/>
        <v>ІІІ ур</v>
      </c>
      <c r="Y31" s="1">
        <v>3</v>
      </c>
      <c r="Z31" s="1">
        <v>2</v>
      </c>
      <c r="AA31" s="1">
        <v>3</v>
      </c>
      <c r="AB31" s="1">
        <v>3</v>
      </c>
      <c r="AC31" s="5">
        <f t="shared" si="11"/>
        <v>11</v>
      </c>
      <c r="AD31" s="7">
        <f t="shared" si="12"/>
        <v>2.75</v>
      </c>
      <c r="AE31" s="9" t="str">
        <f t="shared" si="3"/>
        <v>ІІІ ур</v>
      </c>
      <c r="AF31" s="6">
        <f t="shared" si="13"/>
        <v>42</v>
      </c>
      <c r="AG31" s="8">
        <f t="shared" si="14"/>
        <v>2.625</v>
      </c>
      <c r="AH31" s="9" t="str">
        <f t="shared" si="4"/>
        <v>ІІІ ур</v>
      </c>
    </row>
    <row r="32" spans="2:34" x14ac:dyDescent="0.25">
      <c r="B32" s="22"/>
      <c r="C32" s="22"/>
      <c r="D32" s="15"/>
      <c r="E32" s="16"/>
      <c r="F32" s="16"/>
      <c r="G32" s="17"/>
      <c r="H32" s="1" t="s">
        <v>15</v>
      </c>
      <c r="I32" s="11" t="s">
        <v>11</v>
      </c>
      <c r="J32" s="15"/>
      <c r="K32" s="16"/>
      <c r="L32" s="16"/>
      <c r="M32" s="17"/>
      <c r="N32" s="1" t="s">
        <v>15</v>
      </c>
      <c r="O32" s="11" t="s">
        <v>11</v>
      </c>
      <c r="P32" s="15"/>
      <c r="Q32" s="16"/>
      <c r="R32" s="16"/>
      <c r="S32" s="16"/>
      <c r="T32" s="16"/>
      <c r="U32" s="16"/>
      <c r="V32" s="17"/>
      <c r="W32" s="1" t="s">
        <v>15</v>
      </c>
      <c r="X32" s="11" t="s">
        <v>11</v>
      </c>
      <c r="Y32" s="15"/>
      <c r="Z32" s="16"/>
      <c r="AA32" s="16"/>
      <c r="AB32" s="16"/>
      <c r="AC32" s="17"/>
      <c r="AD32" s="1" t="s">
        <v>15</v>
      </c>
      <c r="AE32" s="11" t="s">
        <v>11</v>
      </c>
      <c r="AF32" s="2"/>
      <c r="AG32" s="2"/>
      <c r="AH32" s="2"/>
    </row>
    <row r="33" spans="2:34" x14ac:dyDescent="0.25">
      <c r="B33" s="23"/>
      <c r="C33" s="23"/>
      <c r="D33" s="15" t="s">
        <v>19</v>
      </c>
      <c r="E33" s="16"/>
      <c r="F33" s="16"/>
      <c r="G33" s="17"/>
      <c r="H33" s="10">
        <v>23</v>
      </c>
      <c r="I33" s="10">
        <v>100</v>
      </c>
      <c r="J33" s="15" t="s">
        <v>19</v>
      </c>
      <c r="K33" s="16"/>
      <c r="L33" s="16"/>
      <c r="M33" s="17"/>
      <c r="N33" s="10">
        <v>23</v>
      </c>
      <c r="O33" s="10">
        <v>100</v>
      </c>
      <c r="P33" s="15" t="s">
        <v>19</v>
      </c>
      <c r="Q33" s="16"/>
      <c r="R33" s="16"/>
      <c r="S33" s="16"/>
      <c r="T33" s="16"/>
      <c r="U33" s="16"/>
      <c r="V33" s="17"/>
      <c r="W33" s="10">
        <v>23</v>
      </c>
      <c r="X33" s="10">
        <v>100</v>
      </c>
      <c r="Y33" s="15" t="s">
        <v>19</v>
      </c>
      <c r="Z33" s="16"/>
      <c r="AA33" s="16"/>
      <c r="AB33" s="16"/>
      <c r="AC33" s="17"/>
      <c r="AD33" s="10">
        <v>23</v>
      </c>
      <c r="AE33" s="10">
        <v>100</v>
      </c>
      <c r="AF33" s="2"/>
      <c r="AG33" s="2"/>
      <c r="AH33" s="2"/>
    </row>
    <row r="34" spans="2:34" x14ac:dyDescent="0.25">
      <c r="B34" s="23"/>
      <c r="C34" s="23"/>
      <c r="D34" s="15" t="s">
        <v>23</v>
      </c>
      <c r="E34" s="16"/>
      <c r="F34" s="16"/>
      <c r="G34" s="17"/>
      <c r="H34" s="12">
        <v>0</v>
      </c>
      <c r="I34" s="3">
        <f>(H34/H33)*100</f>
        <v>0</v>
      </c>
      <c r="J34" s="15" t="s">
        <v>23</v>
      </c>
      <c r="K34" s="16"/>
      <c r="L34" s="16"/>
      <c r="M34" s="17"/>
      <c r="N34" s="12">
        <v>0</v>
      </c>
      <c r="O34" s="3">
        <f>(N34/N33)*100</f>
        <v>0</v>
      </c>
      <c r="P34" s="15" t="s">
        <v>23</v>
      </c>
      <c r="Q34" s="16"/>
      <c r="R34" s="16"/>
      <c r="S34" s="16"/>
      <c r="T34" s="16"/>
      <c r="U34" s="16"/>
      <c r="V34" s="17"/>
      <c r="W34" s="12">
        <v>0</v>
      </c>
      <c r="X34" s="3">
        <f>(W34/W33)*100</f>
        <v>0</v>
      </c>
      <c r="Y34" s="15" t="s">
        <v>23</v>
      </c>
      <c r="Z34" s="16"/>
      <c r="AA34" s="16"/>
      <c r="AB34" s="16"/>
      <c r="AC34" s="17"/>
      <c r="AD34" s="12">
        <v>0</v>
      </c>
      <c r="AE34" s="3">
        <f>(AD34/AD33)*100</f>
        <v>0</v>
      </c>
      <c r="AF34" s="2"/>
      <c r="AG34" s="2"/>
      <c r="AH34" s="2"/>
    </row>
    <row r="35" spans="2:34" x14ac:dyDescent="0.25">
      <c r="B35" s="23"/>
      <c r="C35" s="23"/>
      <c r="D35" s="15" t="s">
        <v>24</v>
      </c>
      <c r="E35" s="16"/>
      <c r="F35" s="16"/>
      <c r="G35" s="17"/>
      <c r="H35" s="12">
        <v>11</v>
      </c>
      <c r="I35" s="3">
        <f>(H35/H33)*100</f>
        <v>47.826086956521742</v>
      </c>
      <c r="J35" s="15" t="s">
        <v>24</v>
      </c>
      <c r="K35" s="16"/>
      <c r="L35" s="16"/>
      <c r="M35" s="17"/>
      <c r="N35" s="12">
        <v>3</v>
      </c>
      <c r="O35" s="3">
        <f>(N35/N33)*100</f>
        <v>13.043478260869565</v>
      </c>
      <c r="P35" s="15" t="s">
        <v>24</v>
      </c>
      <c r="Q35" s="16"/>
      <c r="R35" s="16"/>
      <c r="S35" s="16"/>
      <c r="T35" s="16"/>
      <c r="U35" s="16"/>
      <c r="V35" s="17"/>
      <c r="W35" s="12">
        <v>6</v>
      </c>
      <c r="X35" s="3">
        <f>(W35/W33)*100</f>
        <v>26.086956521739129</v>
      </c>
      <c r="Y35" s="15" t="s">
        <v>24</v>
      </c>
      <c r="Z35" s="16"/>
      <c r="AA35" s="16"/>
      <c r="AB35" s="16"/>
      <c r="AC35" s="17"/>
      <c r="AD35" s="12">
        <v>6</v>
      </c>
      <c r="AE35" s="3">
        <f>(AD35/AD33)*100</f>
        <v>26.086956521739129</v>
      </c>
      <c r="AF35" s="2"/>
      <c r="AG35" s="2"/>
      <c r="AH35" s="2"/>
    </row>
    <row r="36" spans="2:34" x14ac:dyDescent="0.25">
      <c r="B36" s="23"/>
      <c r="C36" s="23"/>
      <c r="D36" s="15" t="s">
        <v>25</v>
      </c>
      <c r="E36" s="16"/>
      <c r="F36" s="16"/>
      <c r="G36" s="17"/>
      <c r="H36" s="12">
        <v>12</v>
      </c>
      <c r="I36" s="3">
        <f>(H36/H33)*100</f>
        <v>52.173913043478258</v>
      </c>
      <c r="J36" s="15" t="s">
        <v>25</v>
      </c>
      <c r="K36" s="16"/>
      <c r="L36" s="16"/>
      <c r="M36" s="17"/>
      <c r="N36" s="12">
        <v>20</v>
      </c>
      <c r="O36" s="3">
        <f>(N36/N33)*100</f>
        <v>86.956521739130437</v>
      </c>
      <c r="P36" s="15" t="s">
        <v>25</v>
      </c>
      <c r="Q36" s="16"/>
      <c r="R36" s="16"/>
      <c r="S36" s="16"/>
      <c r="T36" s="16"/>
      <c r="U36" s="16"/>
      <c r="V36" s="17"/>
      <c r="W36" s="12">
        <v>17</v>
      </c>
      <c r="X36" s="3">
        <f>(W36/W33)*100</f>
        <v>73.91304347826086</v>
      </c>
      <c r="Y36" s="15" t="s">
        <v>25</v>
      </c>
      <c r="Z36" s="16"/>
      <c r="AA36" s="16"/>
      <c r="AB36" s="16"/>
      <c r="AC36" s="17"/>
      <c r="AD36" s="12">
        <v>17</v>
      </c>
      <c r="AE36" s="3">
        <f>(AD36/AD33)*100</f>
        <v>73.91304347826086</v>
      </c>
      <c r="AF36" s="2"/>
      <c r="AG36" s="2"/>
      <c r="AH36" s="2"/>
    </row>
    <row r="37" spans="2:34" x14ac:dyDescent="0.25">
      <c r="B37" s="23"/>
      <c r="C37" s="23"/>
      <c r="D37" s="15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7"/>
      <c r="AG37" s="1" t="s">
        <v>15</v>
      </c>
      <c r="AH37" s="11" t="s">
        <v>11</v>
      </c>
    </row>
    <row r="38" spans="2:34" x14ac:dyDescent="0.25">
      <c r="B38" s="23"/>
      <c r="C38" s="23"/>
      <c r="D38" s="25" t="s">
        <v>20</v>
      </c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7"/>
      <c r="AG38" s="10">
        <v>23</v>
      </c>
      <c r="AH38" s="10">
        <v>100</v>
      </c>
    </row>
    <row r="39" spans="2:34" x14ac:dyDescent="0.25">
      <c r="B39" s="23"/>
      <c r="C39" s="23"/>
      <c r="D39" s="21" t="s">
        <v>26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12">
        <v>0</v>
      </c>
      <c r="AH39" s="3">
        <f>(AG39/AG38)*100</f>
        <v>0</v>
      </c>
    </row>
    <row r="40" spans="2:34" x14ac:dyDescent="0.25">
      <c r="B40" s="23"/>
      <c r="C40" s="23"/>
      <c r="D40" s="21" t="s">
        <v>21</v>
      </c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  <c r="AA40" s="21"/>
      <c r="AB40" s="21"/>
      <c r="AC40" s="21"/>
      <c r="AD40" s="21"/>
      <c r="AE40" s="21"/>
      <c r="AF40" s="21"/>
      <c r="AG40" s="12">
        <v>8</v>
      </c>
      <c r="AH40" s="3">
        <f>(AG40/AG38)*100</f>
        <v>34.782608695652172</v>
      </c>
    </row>
    <row r="41" spans="2:34" x14ac:dyDescent="0.25">
      <c r="B41" s="24"/>
      <c r="C41" s="24"/>
      <c r="D41" s="21" t="s">
        <v>22</v>
      </c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12">
        <v>15</v>
      </c>
      <c r="AH41" s="3">
        <f>(AG41/AG38)*100</f>
        <v>65.217391304347828</v>
      </c>
    </row>
    <row r="93" spans="10:11" x14ac:dyDescent="0.25">
      <c r="J93">
        <v>1</v>
      </c>
      <c r="K93" t="s">
        <v>16</v>
      </c>
    </row>
    <row r="94" spans="10:11" x14ac:dyDescent="0.25">
      <c r="J94">
        <v>1.6</v>
      </c>
      <c r="K94" t="s">
        <v>17</v>
      </c>
    </row>
    <row r="95" spans="10:11" x14ac:dyDescent="0.25">
      <c r="J95">
        <v>2.6</v>
      </c>
      <c r="K95" t="s">
        <v>18</v>
      </c>
    </row>
  </sheetData>
  <mergeCells count="52">
    <mergeCell ref="A2:AI2"/>
    <mergeCell ref="A3:AI3"/>
    <mergeCell ref="A4:AI4"/>
    <mergeCell ref="B6:AH6"/>
    <mergeCell ref="B7:B8"/>
    <mergeCell ref="C7:C8"/>
    <mergeCell ref="D7:F7"/>
    <mergeCell ref="J7:L7"/>
    <mergeCell ref="P7:U7"/>
    <mergeCell ref="Y7:AB7"/>
    <mergeCell ref="V7:V8"/>
    <mergeCell ref="AF7:AF8"/>
    <mergeCell ref="AG7:AG8"/>
    <mergeCell ref="AH7:AH8"/>
    <mergeCell ref="G7:G8"/>
    <mergeCell ref="H7:H8"/>
    <mergeCell ref="D37:AF37"/>
    <mergeCell ref="D39:AF39"/>
    <mergeCell ref="D40:AF40"/>
    <mergeCell ref="D41:AF41"/>
    <mergeCell ref="B32:B41"/>
    <mergeCell ref="C32:C41"/>
    <mergeCell ref="D32:G32"/>
    <mergeCell ref="D33:G33"/>
    <mergeCell ref="J32:M32"/>
    <mergeCell ref="J33:M33"/>
    <mergeCell ref="J36:M36"/>
    <mergeCell ref="D38:AF38"/>
    <mergeCell ref="P32:V32"/>
    <mergeCell ref="P33:V33"/>
    <mergeCell ref="D34:G34"/>
    <mergeCell ref="D35:G35"/>
    <mergeCell ref="X7:X8"/>
    <mergeCell ref="AC7:AC8"/>
    <mergeCell ref="AD7:AD8"/>
    <mergeCell ref="AE7:AE8"/>
    <mergeCell ref="I7:I8"/>
    <mergeCell ref="M7:M8"/>
    <mergeCell ref="N7:N8"/>
    <mergeCell ref="O7:O8"/>
    <mergeCell ref="W7:W8"/>
    <mergeCell ref="D36:G36"/>
    <mergeCell ref="J34:M34"/>
    <mergeCell ref="J35:M35"/>
    <mergeCell ref="P34:V34"/>
    <mergeCell ref="P35:V35"/>
    <mergeCell ref="P36:V36"/>
    <mergeCell ref="Y32:AC32"/>
    <mergeCell ref="Y33:AC33"/>
    <mergeCell ref="Y34:AC34"/>
    <mergeCell ref="Y35:AC35"/>
    <mergeCell ref="Y36:AC3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N89"/>
  <sheetViews>
    <sheetView view="pageBreakPreview" zoomScale="60" zoomScaleNormal="96" workbookViewId="0">
      <selection activeCell="K28" sqref="K28"/>
    </sheetView>
  </sheetViews>
  <sheetFormatPr defaultRowHeight="15" x14ac:dyDescent="0.25"/>
  <cols>
    <col min="2" max="2" width="5.140625" customWidth="1"/>
    <col min="3" max="3" width="27" customWidth="1"/>
    <col min="4" max="4" width="7.140625" customWidth="1"/>
    <col min="5" max="5" width="8.5703125" customWidth="1"/>
    <col min="6" max="6" width="8.7109375" customWidth="1"/>
    <col min="7" max="7" width="10.5703125" customWidth="1"/>
    <col min="8" max="8" width="4.5703125" customWidth="1"/>
    <col min="9" max="9" width="6.28515625" customWidth="1"/>
    <col min="10" max="10" width="5.28515625" customWidth="1"/>
    <col min="11" max="11" width="5.5703125" customWidth="1"/>
    <col min="12" max="12" width="9.5703125" customWidth="1"/>
    <col min="13" max="13" width="7.42578125" customWidth="1"/>
    <col min="14" max="14" width="7.28515625" customWidth="1"/>
    <col min="15" max="15" width="5.7109375" customWidth="1"/>
    <col min="16" max="16" width="7" customWidth="1"/>
    <col min="17" max="17" width="4.140625" customWidth="1"/>
    <col min="18" max="18" width="5.28515625" customWidth="1"/>
    <col min="19" max="19" width="8.7109375" customWidth="1"/>
    <col min="20" max="20" width="8.42578125" customWidth="1"/>
    <col min="21" max="21" width="6" customWidth="1"/>
    <col min="22" max="22" width="5.42578125" customWidth="1"/>
    <col min="23" max="23" width="6.140625" customWidth="1"/>
    <col min="24" max="24" width="8.5703125" customWidth="1"/>
    <col min="25" max="25" width="7" customWidth="1"/>
    <col min="26" max="26" width="4" customWidth="1"/>
    <col min="27" max="27" width="5.42578125" customWidth="1"/>
    <col min="28" max="28" width="9.28515625" customWidth="1"/>
    <col min="29" max="29" width="6.5703125" customWidth="1"/>
    <col min="30" max="30" width="5.42578125" customWidth="1"/>
    <col min="31" max="31" width="9.140625" customWidth="1"/>
    <col min="32" max="32" width="5.28515625" customWidth="1"/>
    <col min="33" max="33" width="8.28515625" customWidth="1"/>
    <col min="34" max="35" width="4.85546875" customWidth="1"/>
    <col min="36" max="36" width="8.5703125" customWidth="1"/>
  </cols>
  <sheetData>
    <row r="2" spans="1:40" x14ac:dyDescent="0.25">
      <c r="A2" s="28" t="s">
        <v>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x14ac:dyDescent="0.25">
      <c r="A3" s="28" t="s">
        <v>64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  <c r="AH3" s="28"/>
      <c r="AI3" s="28"/>
      <c r="AJ3" s="28"/>
      <c r="AK3" s="28"/>
      <c r="AL3" s="28"/>
      <c r="AM3" s="28"/>
      <c r="AN3" s="28"/>
    </row>
    <row r="4" spans="1:40" x14ac:dyDescent="0.25">
      <c r="A4" s="28" t="s">
        <v>91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</row>
    <row r="6" spans="1:40" x14ac:dyDescent="0.25">
      <c r="B6" s="29" t="s">
        <v>1</v>
      </c>
      <c r="C6" s="29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29"/>
      <c r="AL6" s="29"/>
      <c r="AM6" s="29"/>
    </row>
    <row r="7" spans="1:40" ht="15" customHeight="1" x14ac:dyDescent="0.25">
      <c r="B7" s="31" t="s">
        <v>2</v>
      </c>
      <c r="C7" s="32" t="s">
        <v>3</v>
      </c>
      <c r="D7" s="31" t="s">
        <v>4</v>
      </c>
      <c r="E7" s="31"/>
      <c r="F7" s="31"/>
      <c r="G7" s="31"/>
      <c r="H7" s="31"/>
      <c r="I7" s="31"/>
      <c r="J7" s="38" t="s">
        <v>14</v>
      </c>
      <c r="K7" s="40" t="s">
        <v>12</v>
      </c>
      <c r="L7" s="42" t="s">
        <v>13</v>
      </c>
      <c r="M7" s="33" t="s">
        <v>5</v>
      </c>
      <c r="N7" s="33"/>
      <c r="O7" s="33"/>
      <c r="P7" s="33"/>
      <c r="Q7" s="38" t="s">
        <v>14</v>
      </c>
      <c r="R7" s="40" t="s">
        <v>12</v>
      </c>
      <c r="S7" s="42" t="s">
        <v>13</v>
      </c>
      <c r="T7" s="33" t="s">
        <v>6</v>
      </c>
      <c r="U7" s="33"/>
      <c r="V7" s="33"/>
      <c r="W7" s="33"/>
      <c r="X7" s="33"/>
      <c r="Y7" s="33"/>
      <c r="Z7" s="38" t="s">
        <v>14</v>
      </c>
      <c r="AA7" s="40" t="s">
        <v>12</v>
      </c>
      <c r="AB7" s="42" t="s">
        <v>13</v>
      </c>
      <c r="AC7" s="33" t="s">
        <v>7</v>
      </c>
      <c r="AD7" s="33"/>
      <c r="AE7" s="33"/>
      <c r="AF7" s="33"/>
      <c r="AG7" s="33"/>
      <c r="AH7" s="19" t="s">
        <v>14</v>
      </c>
      <c r="AI7" s="20" t="s">
        <v>12</v>
      </c>
      <c r="AJ7" s="18" t="s">
        <v>13</v>
      </c>
      <c r="AK7" s="34" t="s">
        <v>8</v>
      </c>
      <c r="AL7" s="36" t="s">
        <v>9</v>
      </c>
      <c r="AM7" s="37" t="s">
        <v>10</v>
      </c>
    </row>
    <row r="8" spans="1:40" ht="225.75" customHeight="1" x14ac:dyDescent="0.25">
      <c r="B8" s="31"/>
      <c r="C8" s="31"/>
      <c r="D8" s="13" t="s">
        <v>43</v>
      </c>
      <c r="E8" s="13" t="s">
        <v>44</v>
      </c>
      <c r="F8" s="13" t="s">
        <v>45</v>
      </c>
      <c r="G8" s="13" t="s">
        <v>46</v>
      </c>
      <c r="H8" s="13" t="s">
        <v>47</v>
      </c>
      <c r="I8" s="13" t="s">
        <v>48</v>
      </c>
      <c r="J8" s="39"/>
      <c r="K8" s="41"/>
      <c r="L8" s="43"/>
      <c r="M8" s="13" t="s">
        <v>49</v>
      </c>
      <c r="N8" s="13" t="s">
        <v>50</v>
      </c>
      <c r="O8" s="13" t="s">
        <v>51</v>
      </c>
      <c r="P8" s="13" t="s">
        <v>52</v>
      </c>
      <c r="Q8" s="39"/>
      <c r="R8" s="41"/>
      <c r="S8" s="43"/>
      <c r="T8" s="13" t="s">
        <v>53</v>
      </c>
      <c r="U8" s="13" t="s">
        <v>54</v>
      </c>
      <c r="V8" s="13" t="s">
        <v>55</v>
      </c>
      <c r="W8" s="13" t="s">
        <v>56</v>
      </c>
      <c r="X8" s="13" t="s">
        <v>57</v>
      </c>
      <c r="Y8" s="13" t="s">
        <v>58</v>
      </c>
      <c r="Z8" s="39"/>
      <c r="AA8" s="41"/>
      <c r="AB8" s="43"/>
      <c r="AC8" s="13" t="s">
        <v>59</v>
      </c>
      <c r="AD8" s="13" t="s">
        <v>60</v>
      </c>
      <c r="AE8" s="13" t="s">
        <v>61</v>
      </c>
      <c r="AF8" s="13" t="s">
        <v>62</v>
      </c>
      <c r="AG8" s="13" t="s">
        <v>63</v>
      </c>
      <c r="AH8" s="19"/>
      <c r="AI8" s="20"/>
      <c r="AJ8" s="18"/>
      <c r="AK8" s="35"/>
      <c r="AL8" s="36"/>
      <c r="AM8" s="37"/>
    </row>
    <row r="9" spans="1:40" x14ac:dyDescent="0.25">
      <c r="B9" s="1">
        <v>1</v>
      </c>
      <c r="C9" s="1" t="s">
        <v>82</v>
      </c>
      <c r="D9" s="1">
        <v>3</v>
      </c>
      <c r="E9" s="1">
        <v>3</v>
      </c>
      <c r="F9" s="1">
        <v>3</v>
      </c>
      <c r="G9" s="1">
        <v>3</v>
      </c>
      <c r="H9" s="1">
        <v>3</v>
      </c>
      <c r="I9" s="1">
        <v>3</v>
      </c>
      <c r="J9" s="5">
        <f>SUM(D9:I9)</f>
        <v>18</v>
      </c>
      <c r="K9" s="7">
        <f>AVERAGE(D9:I9)</f>
        <v>3</v>
      </c>
      <c r="L9" s="9" t="str">
        <f t="shared" ref="L9:L25" si="0">IF(D9="","",VLOOKUP(K9,$J$87:$K$89,2,TRUE))</f>
        <v>ІІІ ур</v>
      </c>
      <c r="M9" s="1">
        <v>3</v>
      </c>
      <c r="N9" s="1">
        <v>3</v>
      </c>
      <c r="O9" s="1">
        <v>3</v>
      </c>
      <c r="P9" s="1">
        <v>3</v>
      </c>
      <c r="Q9" s="5">
        <f>SUM(M9:P9)</f>
        <v>12</v>
      </c>
      <c r="R9" s="7">
        <f>AVERAGE(M9:P9)</f>
        <v>3</v>
      </c>
      <c r="S9" s="9" t="str">
        <f t="shared" ref="S9:S25" si="1">IF(M9="","",VLOOKUP(R9,$J$87:$K$89,2,TRUE))</f>
        <v>ІІІ ур</v>
      </c>
      <c r="T9" s="1">
        <v>3</v>
      </c>
      <c r="U9" s="1">
        <v>3</v>
      </c>
      <c r="V9" s="1">
        <v>3</v>
      </c>
      <c r="W9" s="1">
        <v>3</v>
      </c>
      <c r="X9" s="1">
        <v>3</v>
      </c>
      <c r="Y9" s="1">
        <v>3</v>
      </c>
      <c r="Z9" s="5">
        <f>SUM(T9:Y9)</f>
        <v>18</v>
      </c>
      <c r="AA9" s="7">
        <f>AVERAGE(T9:Y9)</f>
        <v>3</v>
      </c>
      <c r="AB9" s="9" t="str">
        <f t="shared" ref="AB9:AB25" si="2">IF(T9="","",VLOOKUP(AA9,$J$87:$K$89,2,TRUE))</f>
        <v>ІІІ ур</v>
      </c>
      <c r="AC9" s="1">
        <v>3</v>
      </c>
      <c r="AD9" s="1">
        <v>3</v>
      </c>
      <c r="AE9" s="1">
        <v>3</v>
      </c>
      <c r="AF9" s="1">
        <v>3</v>
      </c>
      <c r="AG9" s="1">
        <v>3</v>
      </c>
      <c r="AH9" s="5">
        <f>SUM(AC9:AG9)</f>
        <v>15</v>
      </c>
      <c r="AI9" s="7">
        <f>AVERAGE(AC9:AG9)</f>
        <v>3</v>
      </c>
      <c r="AJ9" s="9" t="str">
        <f t="shared" ref="AJ9:AJ25" si="3">IF(AC9="","",VLOOKUP(AI9,$J$87:$K$89,2,TRUE))</f>
        <v>ІІІ ур</v>
      </c>
      <c r="AK9" s="6">
        <f>J9+Q9+Z9+AH9</f>
        <v>63</v>
      </c>
      <c r="AL9" s="8">
        <f>AK9/21</f>
        <v>3</v>
      </c>
      <c r="AM9" s="9" t="str">
        <f t="shared" ref="AM9:AM25" si="4">IF(AE9="","",VLOOKUP(AL9,$J$87:$K$89,2,TRUE))</f>
        <v>ІІІ ур</v>
      </c>
    </row>
    <row r="10" spans="1:40" x14ac:dyDescent="0.25">
      <c r="B10" s="1">
        <v>2</v>
      </c>
      <c r="C10" s="1" t="s">
        <v>79</v>
      </c>
      <c r="D10" s="1">
        <v>2</v>
      </c>
      <c r="E10" s="1">
        <v>2</v>
      </c>
      <c r="F10" s="1">
        <v>2</v>
      </c>
      <c r="G10" s="1">
        <v>2</v>
      </c>
      <c r="H10" s="1">
        <v>2</v>
      </c>
      <c r="I10" s="1">
        <v>3</v>
      </c>
      <c r="J10" s="5">
        <f t="shared" ref="J10:J25" si="5">SUM(D10:I10)</f>
        <v>13</v>
      </c>
      <c r="K10" s="7">
        <f t="shared" ref="K10:K25" si="6">AVERAGE(D10:I10)</f>
        <v>2.1666666666666665</v>
      </c>
      <c r="L10" s="9" t="str">
        <f t="shared" si="0"/>
        <v>ІІ ур</v>
      </c>
      <c r="M10" s="1">
        <v>3</v>
      </c>
      <c r="N10" s="1">
        <v>3</v>
      </c>
      <c r="O10" s="1">
        <v>3</v>
      </c>
      <c r="P10" s="1">
        <v>3</v>
      </c>
      <c r="Q10" s="5">
        <f t="shared" ref="Q10:Q25" si="7">SUM(M10:P10)</f>
        <v>12</v>
      </c>
      <c r="R10" s="7">
        <f t="shared" ref="R10:R25" si="8">AVERAGE(M10:P10)</f>
        <v>3</v>
      </c>
      <c r="S10" s="9" t="str">
        <f t="shared" si="1"/>
        <v>ІІІ ур</v>
      </c>
      <c r="T10" s="1">
        <v>3</v>
      </c>
      <c r="U10" s="1">
        <v>3</v>
      </c>
      <c r="V10" s="1">
        <v>3</v>
      </c>
      <c r="W10" s="1">
        <v>3</v>
      </c>
      <c r="X10" s="1">
        <v>3</v>
      </c>
      <c r="Y10" s="1">
        <v>2</v>
      </c>
      <c r="Z10" s="5">
        <f t="shared" ref="Z10:Z25" si="9">SUM(T10:Y10)</f>
        <v>17</v>
      </c>
      <c r="AA10" s="7">
        <f t="shared" ref="AA10:AA25" si="10">AVERAGE(T10:Y10)</f>
        <v>2.8333333333333335</v>
      </c>
      <c r="AB10" s="9" t="str">
        <f t="shared" si="2"/>
        <v>ІІІ ур</v>
      </c>
      <c r="AC10" s="1">
        <v>3</v>
      </c>
      <c r="AD10" s="1">
        <v>3</v>
      </c>
      <c r="AE10" s="1">
        <v>3</v>
      </c>
      <c r="AF10" s="1">
        <v>3</v>
      </c>
      <c r="AG10" s="1">
        <v>3</v>
      </c>
      <c r="AH10" s="5">
        <f t="shared" ref="AH10:AH25" si="11">SUM(AC10:AG10)</f>
        <v>15</v>
      </c>
      <c r="AI10" s="7">
        <f t="shared" ref="AI10:AI25" si="12">AVERAGE(AC10:AG10)</f>
        <v>3</v>
      </c>
      <c r="AJ10" s="9" t="str">
        <f t="shared" si="3"/>
        <v>ІІІ ур</v>
      </c>
      <c r="AK10" s="6">
        <f t="shared" ref="AK10:AK25" si="13">J10+Q10+Z10+AH10</f>
        <v>57</v>
      </c>
      <c r="AL10" s="8">
        <f t="shared" ref="AL10:AL25" si="14">AK10/21</f>
        <v>2.7142857142857144</v>
      </c>
      <c r="AM10" s="9" t="str">
        <f t="shared" si="4"/>
        <v>ІІІ ур</v>
      </c>
    </row>
    <row r="11" spans="1:40" x14ac:dyDescent="0.25">
      <c r="B11" s="1">
        <v>3</v>
      </c>
      <c r="C11" s="1" t="s">
        <v>81</v>
      </c>
      <c r="D11" s="1">
        <v>3</v>
      </c>
      <c r="E11" s="1">
        <v>3</v>
      </c>
      <c r="F11" s="1">
        <v>2</v>
      </c>
      <c r="G11" s="1">
        <v>2</v>
      </c>
      <c r="H11" s="1">
        <v>3</v>
      </c>
      <c r="I11" s="1">
        <v>3</v>
      </c>
      <c r="J11" s="5">
        <f t="shared" si="5"/>
        <v>16</v>
      </c>
      <c r="K11" s="7">
        <f t="shared" si="6"/>
        <v>2.6666666666666665</v>
      </c>
      <c r="L11" s="9" t="str">
        <f t="shared" si="0"/>
        <v>ІІІ ур</v>
      </c>
      <c r="M11" s="1">
        <v>3</v>
      </c>
      <c r="N11" s="1">
        <v>3</v>
      </c>
      <c r="O11" s="1">
        <v>3</v>
      </c>
      <c r="P11" s="1">
        <v>3</v>
      </c>
      <c r="Q11" s="5">
        <f t="shared" si="7"/>
        <v>12</v>
      </c>
      <c r="R11" s="7">
        <f t="shared" si="8"/>
        <v>3</v>
      </c>
      <c r="S11" s="9" t="str">
        <f t="shared" si="1"/>
        <v>ІІІ ур</v>
      </c>
      <c r="T11" s="1">
        <v>3</v>
      </c>
      <c r="U11" s="1">
        <v>3</v>
      </c>
      <c r="V11" s="1">
        <v>2</v>
      </c>
      <c r="W11" s="1">
        <v>3</v>
      </c>
      <c r="X11" s="1">
        <v>3</v>
      </c>
      <c r="Y11" s="1">
        <v>3</v>
      </c>
      <c r="Z11" s="5">
        <f t="shared" si="9"/>
        <v>17</v>
      </c>
      <c r="AA11" s="7">
        <f t="shared" si="10"/>
        <v>2.8333333333333335</v>
      </c>
      <c r="AB11" s="9" t="str">
        <f t="shared" si="2"/>
        <v>ІІІ ур</v>
      </c>
      <c r="AC11" s="1">
        <v>3</v>
      </c>
      <c r="AD11" s="1">
        <v>3</v>
      </c>
      <c r="AE11" s="1">
        <v>3</v>
      </c>
      <c r="AF11" s="1">
        <v>3</v>
      </c>
      <c r="AG11" s="1">
        <v>3</v>
      </c>
      <c r="AH11" s="5">
        <f t="shared" si="11"/>
        <v>15</v>
      </c>
      <c r="AI11" s="7">
        <f t="shared" si="12"/>
        <v>3</v>
      </c>
      <c r="AJ11" s="9" t="str">
        <f t="shared" si="3"/>
        <v>ІІІ ур</v>
      </c>
      <c r="AK11" s="6">
        <f t="shared" si="13"/>
        <v>60</v>
      </c>
      <c r="AL11" s="8">
        <f t="shared" si="14"/>
        <v>2.8571428571428572</v>
      </c>
      <c r="AM11" s="9" t="str">
        <f t="shared" si="4"/>
        <v>ІІІ ур</v>
      </c>
    </row>
    <row r="12" spans="1:40" x14ac:dyDescent="0.25">
      <c r="B12" s="1">
        <v>4</v>
      </c>
      <c r="C12" s="1" t="s">
        <v>86</v>
      </c>
      <c r="D12" s="1">
        <v>3</v>
      </c>
      <c r="E12" s="1">
        <v>3</v>
      </c>
      <c r="F12" s="1">
        <v>3</v>
      </c>
      <c r="G12" s="1">
        <v>3</v>
      </c>
      <c r="H12" s="1">
        <v>3</v>
      </c>
      <c r="I12" s="1">
        <v>3</v>
      </c>
      <c r="J12" s="5">
        <f t="shared" si="5"/>
        <v>18</v>
      </c>
      <c r="K12" s="7">
        <f t="shared" si="6"/>
        <v>3</v>
      </c>
      <c r="L12" s="9" t="str">
        <f t="shared" si="0"/>
        <v>ІІІ ур</v>
      </c>
      <c r="M12" s="1">
        <v>3</v>
      </c>
      <c r="N12" s="1">
        <v>3</v>
      </c>
      <c r="O12" s="1">
        <v>3</v>
      </c>
      <c r="P12" s="1">
        <v>3</v>
      </c>
      <c r="Q12" s="5">
        <f t="shared" si="7"/>
        <v>12</v>
      </c>
      <c r="R12" s="7">
        <f t="shared" si="8"/>
        <v>3</v>
      </c>
      <c r="S12" s="9" t="str">
        <f t="shared" si="1"/>
        <v>ІІІ ур</v>
      </c>
      <c r="T12" s="1">
        <v>3</v>
      </c>
      <c r="U12" s="1">
        <v>3</v>
      </c>
      <c r="V12" s="1">
        <v>3</v>
      </c>
      <c r="W12" s="1">
        <v>3</v>
      </c>
      <c r="X12" s="1">
        <v>2</v>
      </c>
      <c r="Y12" s="1">
        <v>3</v>
      </c>
      <c r="Z12" s="5">
        <f t="shared" si="9"/>
        <v>17</v>
      </c>
      <c r="AA12" s="7">
        <f t="shared" si="10"/>
        <v>2.8333333333333335</v>
      </c>
      <c r="AB12" s="9" t="str">
        <f t="shared" si="2"/>
        <v>ІІІ ур</v>
      </c>
      <c r="AC12" s="1">
        <v>3</v>
      </c>
      <c r="AD12" s="1">
        <v>3</v>
      </c>
      <c r="AE12" s="1">
        <v>3</v>
      </c>
      <c r="AF12" s="1">
        <v>3</v>
      </c>
      <c r="AG12" s="1">
        <v>3</v>
      </c>
      <c r="AH12" s="5">
        <f t="shared" si="11"/>
        <v>15</v>
      </c>
      <c r="AI12" s="7">
        <f t="shared" si="12"/>
        <v>3</v>
      </c>
      <c r="AJ12" s="9" t="str">
        <f t="shared" si="3"/>
        <v>ІІІ ур</v>
      </c>
      <c r="AK12" s="6">
        <f t="shared" si="13"/>
        <v>62</v>
      </c>
      <c r="AL12" s="8">
        <f t="shared" si="14"/>
        <v>2.9523809523809526</v>
      </c>
      <c r="AM12" s="9" t="str">
        <f t="shared" si="4"/>
        <v>ІІІ ур</v>
      </c>
    </row>
    <row r="13" spans="1:40" x14ac:dyDescent="0.25">
      <c r="B13" s="1">
        <v>5</v>
      </c>
      <c r="C13" s="1" t="s">
        <v>69</v>
      </c>
      <c r="D13" s="1">
        <v>3</v>
      </c>
      <c r="E13" s="1">
        <v>3</v>
      </c>
      <c r="F13" s="1">
        <v>3</v>
      </c>
      <c r="G13" s="1">
        <v>3</v>
      </c>
      <c r="H13" s="1">
        <v>3</v>
      </c>
      <c r="I13" s="1">
        <v>3</v>
      </c>
      <c r="J13" s="5">
        <f t="shared" si="5"/>
        <v>18</v>
      </c>
      <c r="K13" s="7">
        <f t="shared" si="6"/>
        <v>3</v>
      </c>
      <c r="L13" s="9" t="str">
        <f t="shared" si="0"/>
        <v>ІІІ ур</v>
      </c>
      <c r="M13" s="1">
        <v>3</v>
      </c>
      <c r="N13" s="1">
        <v>3</v>
      </c>
      <c r="O13" s="1">
        <v>3</v>
      </c>
      <c r="P13" s="1">
        <v>3</v>
      </c>
      <c r="Q13" s="5">
        <f t="shared" si="7"/>
        <v>12</v>
      </c>
      <c r="R13" s="7">
        <f t="shared" si="8"/>
        <v>3</v>
      </c>
      <c r="S13" s="9" t="str">
        <f t="shared" si="1"/>
        <v>ІІІ ур</v>
      </c>
      <c r="T13" s="1">
        <v>3</v>
      </c>
      <c r="U13" s="1">
        <v>3</v>
      </c>
      <c r="V13" s="1">
        <v>3</v>
      </c>
      <c r="W13" s="1">
        <v>3</v>
      </c>
      <c r="X13" s="1">
        <v>2</v>
      </c>
      <c r="Y13" s="1">
        <v>3</v>
      </c>
      <c r="Z13" s="5">
        <f t="shared" si="9"/>
        <v>17</v>
      </c>
      <c r="AA13" s="7">
        <f t="shared" si="10"/>
        <v>2.8333333333333335</v>
      </c>
      <c r="AB13" s="9" t="str">
        <f t="shared" si="2"/>
        <v>ІІІ ур</v>
      </c>
      <c r="AC13" s="1">
        <v>3</v>
      </c>
      <c r="AD13" s="1">
        <v>3</v>
      </c>
      <c r="AE13" s="1">
        <v>3</v>
      </c>
      <c r="AF13" s="1">
        <v>3</v>
      </c>
      <c r="AG13" s="1">
        <v>3</v>
      </c>
      <c r="AH13" s="5">
        <f t="shared" si="11"/>
        <v>15</v>
      </c>
      <c r="AI13" s="7">
        <f t="shared" si="12"/>
        <v>3</v>
      </c>
      <c r="AJ13" s="9" t="str">
        <f t="shared" si="3"/>
        <v>ІІІ ур</v>
      </c>
      <c r="AK13" s="6">
        <f t="shared" si="13"/>
        <v>62</v>
      </c>
      <c r="AL13" s="8">
        <f t="shared" si="14"/>
        <v>2.9523809523809526</v>
      </c>
      <c r="AM13" s="9" t="str">
        <f t="shared" si="4"/>
        <v>ІІІ ур</v>
      </c>
    </row>
    <row r="14" spans="1:40" x14ac:dyDescent="0.25">
      <c r="B14" s="1">
        <v>6</v>
      </c>
      <c r="C14" s="1" t="s">
        <v>92</v>
      </c>
      <c r="D14" s="1">
        <v>3</v>
      </c>
      <c r="E14" s="1">
        <v>3</v>
      </c>
      <c r="F14" s="1">
        <v>3</v>
      </c>
      <c r="G14" s="1">
        <v>3</v>
      </c>
      <c r="H14" s="1">
        <v>3</v>
      </c>
      <c r="I14" s="1">
        <v>3</v>
      </c>
      <c r="J14" s="5">
        <f t="shared" si="5"/>
        <v>18</v>
      </c>
      <c r="K14" s="7">
        <f t="shared" si="6"/>
        <v>3</v>
      </c>
      <c r="L14" s="9" t="str">
        <f t="shared" si="0"/>
        <v>ІІІ ур</v>
      </c>
      <c r="M14" s="1">
        <v>3</v>
      </c>
      <c r="N14" s="1">
        <v>3</v>
      </c>
      <c r="O14" s="1">
        <v>3</v>
      </c>
      <c r="P14" s="1">
        <v>3</v>
      </c>
      <c r="Q14" s="5">
        <f t="shared" si="7"/>
        <v>12</v>
      </c>
      <c r="R14" s="7">
        <f t="shared" si="8"/>
        <v>3</v>
      </c>
      <c r="S14" s="9" t="str">
        <f t="shared" si="1"/>
        <v>ІІІ ур</v>
      </c>
      <c r="T14" s="1">
        <v>3</v>
      </c>
      <c r="U14" s="1">
        <v>3</v>
      </c>
      <c r="V14" s="1">
        <v>3</v>
      </c>
      <c r="W14" s="1">
        <v>3</v>
      </c>
      <c r="X14" s="1">
        <v>2</v>
      </c>
      <c r="Y14" s="1">
        <v>3</v>
      </c>
      <c r="Z14" s="5">
        <f t="shared" si="9"/>
        <v>17</v>
      </c>
      <c r="AA14" s="7">
        <f t="shared" si="10"/>
        <v>2.8333333333333335</v>
      </c>
      <c r="AB14" s="9" t="str">
        <f t="shared" si="2"/>
        <v>ІІІ ур</v>
      </c>
      <c r="AC14" s="1">
        <v>3</v>
      </c>
      <c r="AD14" s="1">
        <v>3</v>
      </c>
      <c r="AE14" s="1">
        <v>3</v>
      </c>
      <c r="AF14" s="1">
        <v>3</v>
      </c>
      <c r="AG14" s="1">
        <v>3</v>
      </c>
      <c r="AH14" s="5">
        <f t="shared" si="11"/>
        <v>15</v>
      </c>
      <c r="AI14" s="7">
        <f t="shared" si="12"/>
        <v>3</v>
      </c>
      <c r="AJ14" s="9" t="str">
        <f t="shared" si="3"/>
        <v>ІІІ ур</v>
      </c>
      <c r="AK14" s="6">
        <f t="shared" si="13"/>
        <v>62</v>
      </c>
      <c r="AL14" s="8">
        <f t="shared" si="14"/>
        <v>2.9523809523809526</v>
      </c>
      <c r="AM14" s="9" t="str">
        <f t="shared" si="4"/>
        <v>ІІІ ур</v>
      </c>
    </row>
    <row r="15" spans="1:40" x14ac:dyDescent="0.25">
      <c r="B15" s="1">
        <v>7</v>
      </c>
      <c r="C15" s="1" t="s">
        <v>93</v>
      </c>
      <c r="D15" s="1">
        <v>3</v>
      </c>
      <c r="E15" s="1">
        <v>3</v>
      </c>
      <c r="F15" s="1">
        <v>2</v>
      </c>
      <c r="G15" s="1">
        <v>2</v>
      </c>
      <c r="H15" s="1">
        <v>2</v>
      </c>
      <c r="I15" s="1">
        <v>2</v>
      </c>
      <c r="J15" s="5">
        <f t="shared" si="5"/>
        <v>14</v>
      </c>
      <c r="K15" s="7">
        <f t="shared" si="6"/>
        <v>2.3333333333333335</v>
      </c>
      <c r="L15" s="9" t="str">
        <f t="shared" si="0"/>
        <v>ІІ ур</v>
      </c>
      <c r="M15" s="1">
        <v>3</v>
      </c>
      <c r="N15" s="1">
        <v>3</v>
      </c>
      <c r="O15" s="1">
        <v>3</v>
      </c>
      <c r="P15" s="1">
        <v>3</v>
      </c>
      <c r="Q15" s="5">
        <f t="shared" si="7"/>
        <v>12</v>
      </c>
      <c r="R15" s="7">
        <f t="shared" si="8"/>
        <v>3</v>
      </c>
      <c r="S15" s="9" t="str">
        <f t="shared" si="1"/>
        <v>ІІІ ур</v>
      </c>
      <c r="T15" s="1">
        <v>3</v>
      </c>
      <c r="U15" s="1">
        <v>3</v>
      </c>
      <c r="V15" s="1">
        <v>3</v>
      </c>
      <c r="W15" s="1">
        <v>2</v>
      </c>
      <c r="X15" s="1">
        <v>3</v>
      </c>
      <c r="Y15" s="1">
        <v>3</v>
      </c>
      <c r="Z15" s="5">
        <f t="shared" si="9"/>
        <v>17</v>
      </c>
      <c r="AA15" s="7">
        <f t="shared" si="10"/>
        <v>2.8333333333333335</v>
      </c>
      <c r="AB15" s="9" t="str">
        <f t="shared" si="2"/>
        <v>ІІІ ур</v>
      </c>
      <c r="AC15" s="1">
        <v>3</v>
      </c>
      <c r="AD15" s="1">
        <v>3</v>
      </c>
      <c r="AE15" s="1">
        <v>3</v>
      </c>
      <c r="AF15" s="1">
        <v>3</v>
      </c>
      <c r="AG15" s="1">
        <v>3</v>
      </c>
      <c r="AH15" s="5">
        <f t="shared" si="11"/>
        <v>15</v>
      </c>
      <c r="AI15" s="7">
        <f t="shared" si="12"/>
        <v>3</v>
      </c>
      <c r="AJ15" s="9" t="str">
        <f t="shared" si="3"/>
        <v>ІІІ ур</v>
      </c>
      <c r="AK15" s="6">
        <f t="shared" si="13"/>
        <v>58</v>
      </c>
      <c r="AL15" s="8">
        <f t="shared" si="14"/>
        <v>2.7619047619047619</v>
      </c>
      <c r="AM15" s="9" t="str">
        <f t="shared" si="4"/>
        <v>ІІІ ур</v>
      </c>
    </row>
    <row r="16" spans="1:40" x14ac:dyDescent="0.25">
      <c r="B16" s="1">
        <v>8</v>
      </c>
      <c r="C16" s="1" t="s">
        <v>68</v>
      </c>
      <c r="D16" s="1">
        <v>2</v>
      </c>
      <c r="E16" s="1">
        <v>2</v>
      </c>
      <c r="F16" s="1">
        <v>3</v>
      </c>
      <c r="G16" s="1">
        <v>2</v>
      </c>
      <c r="H16" s="1">
        <v>3</v>
      </c>
      <c r="I16" s="1">
        <v>3</v>
      </c>
      <c r="J16" s="5">
        <f t="shared" si="5"/>
        <v>15</v>
      </c>
      <c r="K16" s="7">
        <f t="shared" si="6"/>
        <v>2.5</v>
      </c>
      <c r="L16" s="9" t="str">
        <f t="shared" si="0"/>
        <v>ІІ ур</v>
      </c>
      <c r="M16" s="1">
        <v>3</v>
      </c>
      <c r="N16" s="1">
        <v>3</v>
      </c>
      <c r="O16" s="1">
        <v>3</v>
      </c>
      <c r="P16" s="1">
        <v>3</v>
      </c>
      <c r="Q16" s="5">
        <f t="shared" si="7"/>
        <v>12</v>
      </c>
      <c r="R16" s="7">
        <f t="shared" si="8"/>
        <v>3</v>
      </c>
      <c r="S16" s="9" t="str">
        <f t="shared" si="1"/>
        <v>ІІІ ур</v>
      </c>
      <c r="T16" s="1">
        <v>3</v>
      </c>
      <c r="U16" s="1">
        <v>3</v>
      </c>
      <c r="V16" s="1">
        <v>3</v>
      </c>
      <c r="W16" s="1">
        <v>2</v>
      </c>
      <c r="X16" s="1">
        <v>3</v>
      </c>
      <c r="Y16" s="1">
        <v>3</v>
      </c>
      <c r="Z16" s="5">
        <f t="shared" si="9"/>
        <v>17</v>
      </c>
      <c r="AA16" s="7">
        <f t="shared" si="10"/>
        <v>2.8333333333333335</v>
      </c>
      <c r="AB16" s="9" t="str">
        <f t="shared" si="2"/>
        <v>ІІІ ур</v>
      </c>
      <c r="AC16" s="1">
        <v>3</v>
      </c>
      <c r="AD16" s="1">
        <v>3</v>
      </c>
      <c r="AE16" s="1">
        <v>3</v>
      </c>
      <c r="AF16" s="1">
        <v>3</v>
      </c>
      <c r="AG16" s="1">
        <v>3</v>
      </c>
      <c r="AH16" s="5">
        <f t="shared" si="11"/>
        <v>15</v>
      </c>
      <c r="AI16" s="7">
        <f t="shared" si="12"/>
        <v>3</v>
      </c>
      <c r="AJ16" s="9" t="str">
        <f t="shared" si="3"/>
        <v>ІІІ ур</v>
      </c>
      <c r="AK16" s="6">
        <f t="shared" si="13"/>
        <v>59</v>
      </c>
      <c r="AL16" s="8">
        <f t="shared" si="14"/>
        <v>2.8095238095238093</v>
      </c>
      <c r="AM16" s="9" t="str">
        <f t="shared" si="4"/>
        <v>ІІІ ур</v>
      </c>
    </row>
    <row r="17" spans="2:39" x14ac:dyDescent="0.25">
      <c r="B17" s="1">
        <v>9</v>
      </c>
      <c r="C17" s="1" t="s">
        <v>94</v>
      </c>
      <c r="D17" s="1">
        <v>3</v>
      </c>
      <c r="E17" s="1">
        <v>3</v>
      </c>
      <c r="F17" s="1">
        <v>2</v>
      </c>
      <c r="G17" s="1">
        <v>2</v>
      </c>
      <c r="H17" s="1">
        <v>2</v>
      </c>
      <c r="I17" s="1">
        <v>3</v>
      </c>
      <c r="J17" s="5">
        <f t="shared" si="5"/>
        <v>15</v>
      </c>
      <c r="K17" s="7">
        <f t="shared" si="6"/>
        <v>2.5</v>
      </c>
      <c r="L17" s="9" t="str">
        <f t="shared" si="0"/>
        <v>ІІ ур</v>
      </c>
      <c r="M17" s="1">
        <v>3</v>
      </c>
      <c r="N17" s="1">
        <v>3</v>
      </c>
      <c r="O17" s="1">
        <v>3</v>
      </c>
      <c r="P17" s="1">
        <v>3</v>
      </c>
      <c r="Q17" s="5">
        <f t="shared" si="7"/>
        <v>12</v>
      </c>
      <c r="R17" s="7">
        <f t="shared" si="8"/>
        <v>3</v>
      </c>
      <c r="S17" s="9" t="str">
        <f t="shared" si="1"/>
        <v>ІІІ ур</v>
      </c>
      <c r="T17" s="1">
        <v>3</v>
      </c>
      <c r="U17" s="1">
        <v>3</v>
      </c>
      <c r="V17" s="1">
        <v>3</v>
      </c>
      <c r="W17" s="1">
        <v>2</v>
      </c>
      <c r="X17" s="1">
        <v>3</v>
      </c>
      <c r="Y17" s="1">
        <v>3</v>
      </c>
      <c r="Z17" s="5">
        <f t="shared" si="9"/>
        <v>17</v>
      </c>
      <c r="AA17" s="7">
        <f t="shared" si="10"/>
        <v>2.8333333333333335</v>
      </c>
      <c r="AB17" s="9" t="str">
        <f t="shared" si="2"/>
        <v>ІІІ ур</v>
      </c>
      <c r="AC17" s="1">
        <v>3</v>
      </c>
      <c r="AD17" s="1">
        <v>3</v>
      </c>
      <c r="AE17" s="1">
        <v>3</v>
      </c>
      <c r="AF17" s="1">
        <v>3</v>
      </c>
      <c r="AG17" s="1">
        <v>3</v>
      </c>
      <c r="AH17" s="5">
        <f t="shared" si="11"/>
        <v>15</v>
      </c>
      <c r="AI17" s="7">
        <f t="shared" si="12"/>
        <v>3</v>
      </c>
      <c r="AJ17" s="9" t="str">
        <f t="shared" si="3"/>
        <v>ІІІ ур</v>
      </c>
      <c r="AK17" s="6">
        <f t="shared" si="13"/>
        <v>59</v>
      </c>
      <c r="AL17" s="8">
        <f t="shared" si="14"/>
        <v>2.8095238095238093</v>
      </c>
      <c r="AM17" s="9" t="str">
        <f t="shared" si="4"/>
        <v>ІІІ ур</v>
      </c>
    </row>
    <row r="18" spans="2:39" x14ac:dyDescent="0.25">
      <c r="B18" s="1">
        <v>10</v>
      </c>
      <c r="C18" s="1" t="s">
        <v>85</v>
      </c>
      <c r="D18" s="1">
        <v>2</v>
      </c>
      <c r="E18" s="1">
        <v>3</v>
      </c>
      <c r="F18" s="1">
        <v>3</v>
      </c>
      <c r="G18" s="1">
        <v>3</v>
      </c>
      <c r="H18" s="1">
        <v>3</v>
      </c>
      <c r="I18" s="1">
        <v>3</v>
      </c>
      <c r="J18" s="5">
        <f t="shared" si="5"/>
        <v>17</v>
      </c>
      <c r="K18" s="7">
        <f t="shared" si="6"/>
        <v>2.8333333333333335</v>
      </c>
      <c r="L18" s="9" t="str">
        <f t="shared" si="0"/>
        <v>ІІІ ур</v>
      </c>
      <c r="M18" s="1">
        <v>3</v>
      </c>
      <c r="N18" s="1">
        <v>3</v>
      </c>
      <c r="O18" s="1">
        <v>3</v>
      </c>
      <c r="P18" s="1">
        <v>3</v>
      </c>
      <c r="Q18" s="5">
        <f t="shared" si="7"/>
        <v>12</v>
      </c>
      <c r="R18" s="7">
        <f t="shared" si="8"/>
        <v>3</v>
      </c>
      <c r="S18" s="9" t="str">
        <f t="shared" si="1"/>
        <v>ІІІ ур</v>
      </c>
      <c r="T18" s="1">
        <v>3</v>
      </c>
      <c r="U18" s="1">
        <v>3</v>
      </c>
      <c r="V18" s="1">
        <v>3</v>
      </c>
      <c r="W18" s="1">
        <v>2</v>
      </c>
      <c r="X18" s="1">
        <v>3</v>
      </c>
      <c r="Y18" s="1">
        <v>3</v>
      </c>
      <c r="Z18" s="5">
        <f t="shared" si="9"/>
        <v>17</v>
      </c>
      <c r="AA18" s="7">
        <f t="shared" si="10"/>
        <v>2.8333333333333335</v>
      </c>
      <c r="AB18" s="9" t="str">
        <f t="shared" si="2"/>
        <v>ІІІ ур</v>
      </c>
      <c r="AC18" s="1">
        <v>3</v>
      </c>
      <c r="AD18" s="1">
        <v>3</v>
      </c>
      <c r="AE18" s="1">
        <v>3</v>
      </c>
      <c r="AF18" s="1">
        <v>3</v>
      </c>
      <c r="AG18" s="1">
        <v>3</v>
      </c>
      <c r="AH18" s="5">
        <f t="shared" si="11"/>
        <v>15</v>
      </c>
      <c r="AI18" s="7">
        <f t="shared" si="12"/>
        <v>3</v>
      </c>
      <c r="AJ18" s="9" t="str">
        <f t="shared" si="3"/>
        <v>ІІІ ур</v>
      </c>
      <c r="AK18" s="6">
        <f t="shared" si="13"/>
        <v>61</v>
      </c>
      <c r="AL18" s="8">
        <f t="shared" si="14"/>
        <v>2.9047619047619047</v>
      </c>
      <c r="AM18" s="9" t="str">
        <f t="shared" si="4"/>
        <v>ІІІ ур</v>
      </c>
    </row>
    <row r="19" spans="2:39" x14ac:dyDescent="0.25">
      <c r="B19" s="1">
        <v>11</v>
      </c>
      <c r="C19" s="1" t="s">
        <v>70</v>
      </c>
      <c r="D19" s="1">
        <v>3</v>
      </c>
      <c r="E19" s="1">
        <v>3</v>
      </c>
      <c r="F19" s="1">
        <v>3</v>
      </c>
      <c r="G19" s="1">
        <v>3</v>
      </c>
      <c r="H19" s="1">
        <v>3</v>
      </c>
      <c r="I19" s="1">
        <v>3</v>
      </c>
      <c r="J19" s="5">
        <f t="shared" si="5"/>
        <v>18</v>
      </c>
      <c r="K19" s="7">
        <f t="shared" si="6"/>
        <v>3</v>
      </c>
      <c r="L19" s="9" t="str">
        <f t="shared" si="0"/>
        <v>ІІІ ур</v>
      </c>
      <c r="M19" s="1">
        <v>3</v>
      </c>
      <c r="N19" s="1">
        <v>3</v>
      </c>
      <c r="O19" s="1">
        <v>3</v>
      </c>
      <c r="P19" s="1">
        <v>3</v>
      </c>
      <c r="Q19" s="5">
        <f t="shared" si="7"/>
        <v>12</v>
      </c>
      <c r="R19" s="7">
        <f t="shared" si="8"/>
        <v>3</v>
      </c>
      <c r="S19" s="9" t="str">
        <f t="shared" si="1"/>
        <v>ІІІ ур</v>
      </c>
      <c r="T19" s="1">
        <v>3</v>
      </c>
      <c r="U19" s="1">
        <v>3</v>
      </c>
      <c r="V19" s="1">
        <v>2</v>
      </c>
      <c r="W19" s="1">
        <v>3</v>
      </c>
      <c r="X19" s="1">
        <v>3</v>
      </c>
      <c r="Y19" s="1">
        <v>3</v>
      </c>
      <c r="Z19" s="5">
        <f t="shared" si="9"/>
        <v>17</v>
      </c>
      <c r="AA19" s="7">
        <f t="shared" si="10"/>
        <v>2.8333333333333335</v>
      </c>
      <c r="AB19" s="9" t="str">
        <f t="shared" si="2"/>
        <v>ІІІ ур</v>
      </c>
      <c r="AC19" s="1">
        <v>3</v>
      </c>
      <c r="AD19" s="1">
        <v>3</v>
      </c>
      <c r="AE19" s="1">
        <v>3</v>
      </c>
      <c r="AF19" s="1">
        <v>3</v>
      </c>
      <c r="AG19" s="1">
        <v>3</v>
      </c>
      <c r="AH19" s="5">
        <f t="shared" si="11"/>
        <v>15</v>
      </c>
      <c r="AI19" s="7">
        <f t="shared" si="12"/>
        <v>3</v>
      </c>
      <c r="AJ19" s="9" t="str">
        <f t="shared" si="3"/>
        <v>ІІІ ур</v>
      </c>
      <c r="AK19" s="6">
        <f t="shared" si="13"/>
        <v>62</v>
      </c>
      <c r="AL19" s="8">
        <f t="shared" si="14"/>
        <v>2.9523809523809526</v>
      </c>
      <c r="AM19" s="9" t="str">
        <f t="shared" si="4"/>
        <v>ІІІ ур</v>
      </c>
    </row>
    <row r="20" spans="2:39" x14ac:dyDescent="0.25">
      <c r="B20" s="1">
        <v>12</v>
      </c>
      <c r="C20" s="1" t="s">
        <v>89</v>
      </c>
      <c r="D20" s="1">
        <v>3</v>
      </c>
      <c r="E20" s="1">
        <v>3</v>
      </c>
      <c r="F20" s="1">
        <v>3</v>
      </c>
      <c r="G20" s="1">
        <v>3</v>
      </c>
      <c r="H20" s="1">
        <v>3</v>
      </c>
      <c r="I20" s="1">
        <v>3</v>
      </c>
      <c r="J20" s="5">
        <f t="shared" si="5"/>
        <v>18</v>
      </c>
      <c r="K20" s="7">
        <f t="shared" si="6"/>
        <v>3</v>
      </c>
      <c r="L20" s="9" t="str">
        <f t="shared" si="0"/>
        <v>ІІІ ур</v>
      </c>
      <c r="M20" s="1">
        <v>3</v>
      </c>
      <c r="N20" s="1">
        <v>3</v>
      </c>
      <c r="O20" s="1">
        <v>3</v>
      </c>
      <c r="P20" s="1">
        <v>3</v>
      </c>
      <c r="Q20" s="5">
        <f t="shared" si="7"/>
        <v>12</v>
      </c>
      <c r="R20" s="7">
        <f t="shared" si="8"/>
        <v>3</v>
      </c>
      <c r="S20" s="9" t="str">
        <f t="shared" si="1"/>
        <v>ІІІ ур</v>
      </c>
      <c r="T20" s="1">
        <v>3</v>
      </c>
      <c r="U20" s="1">
        <v>3</v>
      </c>
      <c r="V20" s="1">
        <v>2</v>
      </c>
      <c r="W20" s="1">
        <v>3</v>
      </c>
      <c r="X20" s="1">
        <v>3</v>
      </c>
      <c r="Y20" s="1">
        <v>3</v>
      </c>
      <c r="Z20" s="5">
        <f t="shared" si="9"/>
        <v>17</v>
      </c>
      <c r="AA20" s="7">
        <f t="shared" si="10"/>
        <v>2.8333333333333335</v>
      </c>
      <c r="AB20" s="9" t="str">
        <f t="shared" si="2"/>
        <v>ІІІ ур</v>
      </c>
      <c r="AC20" s="1">
        <v>3</v>
      </c>
      <c r="AD20" s="1">
        <v>3</v>
      </c>
      <c r="AE20" s="1">
        <v>3</v>
      </c>
      <c r="AF20" s="1">
        <v>3</v>
      </c>
      <c r="AG20" s="1">
        <v>3</v>
      </c>
      <c r="AH20" s="5">
        <f t="shared" si="11"/>
        <v>15</v>
      </c>
      <c r="AI20" s="7">
        <f t="shared" si="12"/>
        <v>3</v>
      </c>
      <c r="AJ20" s="9" t="str">
        <f t="shared" si="3"/>
        <v>ІІІ ур</v>
      </c>
      <c r="AK20" s="6">
        <f t="shared" si="13"/>
        <v>62</v>
      </c>
      <c r="AL20" s="8">
        <f t="shared" si="14"/>
        <v>2.9523809523809526</v>
      </c>
      <c r="AM20" s="9" t="str">
        <f t="shared" si="4"/>
        <v>ІІІ ур</v>
      </c>
    </row>
    <row r="21" spans="2:39" x14ac:dyDescent="0.25">
      <c r="B21" s="1">
        <v>13</v>
      </c>
      <c r="C21" s="1" t="s">
        <v>95</v>
      </c>
      <c r="D21" s="1">
        <v>3</v>
      </c>
      <c r="E21" s="1">
        <v>3</v>
      </c>
      <c r="F21" s="1">
        <v>3</v>
      </c>
      <c r="G21" s="1">
        <v>3</v>
      </c>
      <c r="H21" s="1">
        <v>3</v>
      </c>
      <c r="I21" s="1">
        <v>3</v>
      </c>
      <c r="J21" s="5">
        <f t="shared" si="5"/>
        <v>18</v>
      </c>
      <c r="K21" s="7">
        <f t="shared" si="6"/>
        <v>3</v>
      </c>
      <c r="L21" s="9" t="str">
        <f t="shared" si="0"/>
        <v>ІІІ ур</v>
      </c>
      <c r="M21" s="1">
        <v>3</v>
      </c>
      <c r="N21" s="1">
        <v>3</v>
      </c>
      <c r="O21" s="1">
        <v>3</v>
      </c>
      <c r="P21" s="1">
        <v>3</v>
      </c>
      <c r="Q21" s="5">
        <f t="shared" si="7"/>
        <v>12</v>
      </c>
      <c r="R21" s="7">
        <f t="shared" si="8"/>
        <v>3</v>
      </c>
      <c r="S21" s="9" t="str">
        <f t="shared" si="1"/>
        <v>ІІІ ур</v>
      </c>
      <c r="T21" s="1">
        <v>3</v>
      </c>
      <c r="U21" s="1">
        <v>3</v>
      </c>
      <c r="V21" s="1">
        <v>2</v>
      </c>
      <c r="W21" s="1">
        <v>3</v>
      </c>
      <c r="X21" s="1">
        <v>3</v>
      </c>
      <c r="Y21" s="1">
        <v>3</v>
      </c>
      <c r="Z21" s="5">
        <f t="shared" si="9"/>
        <v>17</v>
      </c>
      <c r="AA21" s="7">
        <f t="shared" si="10"/>
        <v>2.8333333333333335</v>
      </c>
      <c r="AB21" s="9" t="str">
        <f t="shared" si="2"/>
        <v>ІІІ ур</v>
      </c>
      <c r="AC21" s="1">
        <v>3</v>
      </c>
      <c r="AD21" s="1">
        <v>3</v>
      </c>
      <c r="AE21" s="1">
        <v>3</v>
      </c>
      <c r="AF21" s="1">
        <v>3</v>
      </c>
      <c r="AG21" s="1">
        <v>3</v>
      </c>
      <c r="AH21" s="5">
        <f t="shared" si="11"/>
        <v>15</v>
      </c>
      <c r="AI21" s="7">
        <f t="shared" si="12"/>
        <v>3</v>
      </c>
      <c r="AJ21" s="9" t="str">
        <f t="shared" si="3"/>
        <v>ІІІ ур</v>
      </c>
      <c r="AK21" s="6">
        <f t="shared" si="13"/>
        <v>62</v>
      </c>
      <c r="AL21" s="8">
        <f t="shared" si="14"/>
        <v>2.9523809523809526</v>
      </c>
      <c r="AM21" s="9" t="str">
        <f t="shared" si="4"/>
        <v>ІІІ ур</v>
      </c>
    </row>
    <row r="22" spans="2:39" x14ac:dyDescent="0.25">
      <c r="B22" s="1">
        <v>14</v>
      </c>
      <c r="C22" s="1" t="s">
        <v>90</v>
      </c>
      <c r="D22" s="1">
        <v>3</v>
      </c>
      <c r="E22" s="1">
        <v>3</v>
      </c>
      <c r="F22" s="1">
        <v>3</v>
      </c>
      <c r="G22" s="1">
        <v>3</v>
      </c>
      <c r="H22" s="1">
        <v>3</v>
      </c>
      <c r="I22" s="1">
        <v>3</v>
      </c>
      <c r="J22" s="5">
        <f t="shared" si="5"/>
        <v>18</v>
      </c>
      <c r="K22" s="7">
        <f t="shared" si="6"/>
        <v>3</v>
      </c>
      <c r="L22" s="9" t="str">
        <f t="shared" si="0"/>
        <v>ІІІ ур</v>
      </c>
      <c r="M22" s="1">
        <v>3</v>
      </c>
      <c r="N22" s="1">
        <v>3</v>
      </c>
      <c r="O22" s="1">
        <v>3</v>
      </c>
      <c r="P22" s="1">
        <v>3</v>
      </c>
      <c r="Q22" s="5">
        <f t="shared" si="7"/>
        <v>12</v>
      </c>
      <c r="R22" s="7">
        <f t="shared" si="8"/>
        <v>3</v>
      </c>
      <c r="S22" s="9" t="str">
        <f t="shared" si="1"/>
        <v>ІІІ ур</v>
      </c>
      <c r="T22" s="1">
        <v>3</v>
      </c>
      <c r="U22" s="1">
        <v>3</v>
      </c>
      <c r="V22" s="1">
        <v>3</v>
      </c>
      <c r="W22" s="1">
        <v>3</v>
      </c>
      <c r="X22" s="1">
        <v>2</v>
      </c>
      <c r="Y22" s="1">
        <v>3</v>
      </c>
      <c r="Z22" s="5">
        <f t="shared" si="9"/>
        <v>17</v>
      </c>
      <c r="AA22" s="7">
        <f t="shared" si="10"/>
        <v>2.8333333333333335</v>
      </c>
      <c r="AB22" s="9" t="str">
        <f t="shared" si="2"/>
        <v>ІІІ ур</v>
      </c>
      <c r="AC22" s="1">
        <v>3</v>
      </c>
      <c r="AD22" s="1">
        <v>3</v>
      </c>
      <c r="AE22" s="1">
        <v>3</v>
      </c>
      <c r="AF22" s="1">
        <v>3</v>
      </c>
      <c r="AG22" s="1">
        <v>3</v>
      </c>
      <c r="AH22" s="5">
        <f t="shared" si="11"/>
        <v>15</v>
      </c>
      <c r="AI22" s="7">
        <f t="shared" si="12"/>
        <v>3</v>
      </c>
      <c r="AJ22" s="9" t="str">
        <f t="shared" si="3"/>
        <v>ІІІ ур</v>
      </c>
      <c r="AK22" s="6">
        <f t="shared" si="13"/>
        <v>62</v>
      </c>
      <c r="AL22" s="8">
        <f t="shared" si="14"/>
        <v>2.9523809523809526</v>
      </c>
      <c r="AM22" s="9" t="str">
        <f t="shared" si="4"/>
        <v>ІІІ ур</v>
      </c>
    </row>
    <row r="23" spans="2:39" x14ac:dyDescent="0.25">
      <c r="B23" s="1">
        <v>15</v>
      </c>
      <c r="C23" s="1" t="s">
        <v>74</v>
      </c>
      <c r="D23" s="1">
        <v>3</v>
      </c>
      <c r="E23" s="1">
        <v>3</v>
      </c>
      <c r="F23" s="1">
        <v>2</v>
      </c>
      <c r="G23" s="1">
        <v>3</v>
      </c>
      <c r="H23" s="1">
        <v>2</v>
      </c>
      <c r="I23" s="1">
        <v>2</v>
      </c>
      <c r="J23" s="5">
        <f t="shared" si="5"/>
        <v>15</v>
      </c>
      <c r="K23" s="7">
        <f t="shared" si="6"/>
        <v>2.5</v>
      </c>
      <c r="L23" s="9" t="str">
        <f t="shared" si="0"/>
        <v>ІІ ур</v>
      </c>
      <c r="M23" s="1">
        <v>3</v>
      </c>
      <c r="N23" s="1">
        <v>3</v>
      </c>
      <c r="O23" s="1">
        <v>3</v>
      </c>
      <c r="P23" s="1">
        <v>3</v>
      </c>
      <c r="Q23" s="5">
        <f t="shared" si="7"/>
        <v>12</v>
      </c>
      <c r="R23" s="7">
        <f t="shared" si="8"/>
        <v>3</v>
      </c>
      <c r="S23" s="9" t="str">
        <f t="shared" si="1"/>
        <v>ІІІ ур</v>
      </c>
      <c r="T23" s="1">
        <v>3</v>
      </c>
      <c r="U23" s="1">
        <v>3</v>
      </c>
      <c r="V23" s="1">
        <v>3</v>
      </c>
      <c r="W23" s="1">
        <v>3</v>
      </c>
      <c r="X23" s="1">
        <v>2</v>
      </c>
      <c r="Y23" s="1">
        <v>3</v>
      </c>
      <c r="Z23" s="5">
        <f t="shared" si="9"/>
        <v>17</v>
      </c>
      <c r="AA23" s="7">
        <f t="shared" si="10"/>
        <v>2.8333333333333335</v>
      </c>
      <c r="AB23" s="9" t="str">
        <f t="shared" si="2"/>
        <v>ІІІ ур</v>
      </c>
      <c r="AC23" s="1">
        <v>3</v>
      </c>
      <c r="AD23" s="1">
        <v>3</v>
      </c>
      <c r="AE23" s="1">
        <v>3</v>
      </c>
      <c r="AF23" s="1">
        <v>3</v>
      </c>
      <c r="AG23" s="1">
        <v>3</v>
      </c>
      <c r="AH23" s="5">
        <f t="shared" si="11"/>
        <v>15</v>
      </c>
      <c r="AI23" s="7">
        <f t="shared" si="12"/>
        <v>3</v>
      </c>
      <c r="AJ23" s="9" t="str">
        <f t="shared" si="3"/>
        <v>ІІІ ур</v>
      </c>
      <c r="AK23" s="6">
        <f t="shared" si="13"/>
        <v>59</v>
      </c>
      <c r="AL23" s="8">
        <f t="shared" si="14"/>
        <v>2.8095238095238093</v>
      </c>
      <c r="AM23" s="9" t="str">
        <f t="shared" si="4"/>
        <v>ІІІ ур</v>
      </c>
    </row>
    <row r="24" spans="2:39" x14ac:dyDescent="0.25">
      <c r="B24" s="1">
        <v>16</v>
      </c>
      <c r="C24" s="1" t="s">
        <v>83</v>
      </c>
      <c r="D24" s="1">
        <v>2</v>
      </c>
      <c r="E24" s="1">
        <v>2</v>
      </c>
      <c r="F24" s="1">
        <v>3</v>
      </c>
      <c r="G24" s="1">
        <v>3</v>
      </c>
      <c r="H24" s="1">
        <v>3</v>
      </c>
      <c r="I24" s="1">
        <v>3</v>
      </c>
      <c r="J24" s="5">
        <f t="shared" si="5"/>
        <v>16</v>
      </c>
      <c r="K24" s="7">
        <f t="shared" si="6"/>
        <v>2.6666666666666665</v>
      </c>
      <c r="L24" s="9" t="str">
        <f t="shared" si="0"/>
        <v>ІІІ ур</v>
      </c>
      <c r="M24" s="1">
        <v>3</v>
      </c>
      <c r="N24" s="1">
        <v>3</v>
      </c>
      <c r="O24" s="1">
        <v>3</v>
      </c>
      <c r="P24" s="1">
        <v>3</v>
      </c>
      <c r="Q24" s="5">
        <f t="shared" si="7"/>
        <v>12</v>
      </c>
      <c r="R24" s="7">
        <f t="shared" si="8"/>
        <v>3</v>
      </c>
      <c r="S24" s="9" t="str">
        <f t="shared" si="1"/>
        <v>ІІІ ур</v>
      </c>
      <c r="T24" s="1">
        <v>3</v>
      </c>
      <c r="U24" s="1">
        <v>3</v>
      </c>
      <c r="V24" s="1">
        <v>3</v>
      </c>
      <c r="W24" s="1">
        <v>3</v>
      </c>
      <c r="X24" s="1">
        <v>3</v>
      </c>
      <c r="Y24" s="1">
        <v>2</v>
      </c>
      <c r="Z24" s="5">
        <f t="shared" si="9"/>
        <v>17</v>
      </c>
      <c r="AA24" s="7">
        <f t="shared" si="10"/>
        <v>2.8333333333333335</v>
      </c>
      <c r="AB24" s="9" t="str">
        <f t="shared" si="2"/>
        <v>ІІІ ур</v>
      </c>
      <c r="AC24" s="1">
        <v>3</v>
      </c>
      <c r="AD24" s="1">
        <v>3</v>
      </c>
      <c r="AE24" s="1">
        <v>3</v>
      </c>
      <c r="AF24" s="1">
        <v>3</v>
      </c>
      <c r="AG24" s="1">
        <v>3</v>
      </c>
      <c r="AH24" s="5">
        <f t="shared" si="11"/>
        <v>15</v>
      </c>
      <c r="AI24" s="7">
        <f t="shared" si="12"/>
        <v>3</v>
      </c>
      <c r="AJ24" s="9" t="str">
        <f t="shared" si="3"/>
        <v>ІІІ ур</v>
      </c>
      <c r="AK24" s="6">
        <f t="shared" si="13"/>
        <v>60</v>
      </c>
      <c r="AL24" s="8">
        <f t="shared" si="14"/>
        <v>2.8571428571428572</v>
      </c>
      <c r="AM24" s="9" t="str">
        <f t="shared" si="4"/>
        <v>ІІІ ур</v>
      </c>
    </row>
    <row r="25" spans="2:39" x14ac:dyDescent="0.25">
      <c r="B25" s="1">
        <v>17</v>
      </c>
      <c r="C25" s="1" t="s">
        <v>96</v>
      </c>
      <c r="D25" s="1">
        <v>3</v>
      </c>
      <c r="E25" s="1">
        <v>3</v>
      </c>
      <c r="F25" s="1">
        <v>3</v>
      </c>
      <c r="G25" s="1">
        <v>3</v>
      </c>
      <c r="H25" s="1">
        <v>3</v>
      </c>
      <c r="I25" s="1">
        <v>3</v>
      </c>
      <c r="J25" s="5">
        <f t="shared" si="5"/>
        <v>18</v>
      </c>
      <c r="K25" s="7">
        <f t="shared" si="6"/>
        <v>3</v>
      </c>
      <c r="L25" s="9" t="str">
        <f t="shared" si="0"/>
        <v>ІІІ ур</v>
      </c>
      <c r="M25" s="1">
        <v>3</v>
      </c>
      <c r="N25" s="1">
        <v>3</v>
      </c>
      <c r="O25" s="1">
        <v>3</v>
      </c>
      <c r="P25" s="1">
        <v>3</v>
      </c>
      <c r="Q25" s="5">
        <f t="shared" si="7"/>
        <v>12</v>
      </c>
      <c r="R25" s="7">
        <f t="shared" si="8"/>
        <v>3</v>
      </c>
      <c r="S25" s="9" t="str">
        <f t="shared" si="1"/>
        <v>ІІІ ур</v>
      </c>
      <c r="T25" s="1">
        <v>3</v>
      </c>
      <c r="U25" s="1">
        <v>3</v>
      </c>
      <c r="V25" s="1">
        <v>3</v>
      </c>
      <c r="W25" s="1">
        <v>3</v>
      </c>
      <c r="X25" s="1">
        <v>3</v>
      </c>
      <c r="Y25" s="1">
        <v>3</v>
      </c>
      <c r="Z25" s="5">
        <f t="shared" si="9"/>
        <v>18</v>
      </c>
      <c r="AA25" s="7">
        <f t="shared" si="10"/>
        <v>3</v>
      </c>
      <c r="AB25" s="9" t="str">
        <f t="shared" si="2"/>
        <v>ІІІ ур</v>
      </c>
      <c r="AC25" s="1">
        <v>3</v>
      </c>
      <c r="AD25" s="1">
        <v>3</v>
      </c>
      <c r="AE25" s="1">
        <v>3</v>
      </c>
      <c r="AF25" s="1">
        <v>3</v>
      </c>
      <c r="AG25" s="1">
        <v>0</v>
      </c>
      <c r="AH25" s="5">
        <f t="shared" si="11"/>
        <v>12</v>
      </c>
      <c r="AI25" s="7">
        <f t="shared" si="12"/>
        <v>2.4</v>
      </c>
      <c r="AJ25" s="9" t="str">
        <f t="shared" si="3"/>
        <v>ІІ ур</v>
      </c>
      <c r="AK25" s="6">
        <f t="shared" si="13"/>
        <v>60</v>
      </c>
      <c r="AL25" s="8">
        <f t="shared" si="14"/>
        <v>2.8571428571428572</v>
      </c>
      <c r="AM25" s="9" t="str">
        <f t="shared" si="4"/>
        <v>ІІІ ур</v>
      </c>
    </row>
    <row r="26" spans="2:39" x14ac:dyDescent="0.25">
      <c r="B26" s="22"/>
      <c r="C26" s="22"/>
      <c r="D26" s="15"/>
      <c r="E26" s="16"/>
      <c r="F26" s="16"/>
      <c r="G26" s="16"/>
      <c r="H26" s="16"/>
      <c r="I26" s="16"/>
      <c r="J26" s="17"/>
      <c r="K26" s="1" t="s">
        <v>15</v>
      </c>
      <c r="L26" s="11" t="s">
        <v>11</v>
      </c>
      <c r="M26" s="15"/>
      <c r="N26" s="16"/>
      <c r="O26" s="16"/>
      <c r="P26" s="16"/>
      <c r="Q26" s="17"/>
      <c r="R26" s="1" t="s">
        <v>15</v>
      </c>
      <c r="S26" s="11" t="s">
        <v>11</v>
      </c>
      <c r="T26" s="15"/>
      <c r="U26" s="16"/>
      <c r="V26" s="16"/>
      <c r="W26" s="16"/>
      <c r="X26" s="16"/>
      <c r="Y26" s="16"/>
      <c r="Z26" s="17"/>
      <c r="AA26" s="1" t="s">
        <v>15</v>
      </c>
      <c r="AB26" s="11" t="s">
        <v>11</v>
      </c>
      <c r="AC26" s="15"/>
      <c r="AD26" s="16"/>
      <c r="AE26" s="16"/>
      <c r="AF26" s="16"/>
      <c r="AG26" s="16"/>
      <c r="AH26" s="17"/>
      <c r="AI26" s="1" t="s">
        <v>15</v>
      </c>
      <c r="AJ26" s="11" t="s">
        <v>11</v>
      </c>
      <c r="AK26" s="2"/>
      <c r="AL26" s="2"/>
      <c r="AM26" s="2"/>
    </row>
    <row r="27" spans="2:39" x14ac:dyDescent="0.25">
      <c r="B27" s="23"/>
      <c r="C27" s="23"/>
      <c r="D27" s="15" t="s">
        <v>19</v>
      </c>
      <c r="E27" s="16"/>
      <c r="F27" s="16"/>
      <c r="G27" s="16"/>
      <c r="H27" s="16"/>
      <c r="I27" s="16"/>
      <c r="J27" s="17"/>
      <c r="K27" s="10">
        <v>17</v>
      </c>
      <c r="L27" s="10">
        <v>100</v>
      </c>
      <c r="M27" s="15" t="s">
        <v>19</v>
      </c>
      <c r="N27" s="16"/>
      <c r="O27" s="16"/>
      <c r="P27" s="16"/>
      <c r="Q27" s="17"/>
      <c r="R27" s="10">
        <v>17</v>
      </c>
      <c r="S27" s="10">
        <v>100</v>
      </c>
      <c r="T27" s="15" t="s">
        <v>19</v>
      </c>
      <c r="U27" s="16"/>
      <c r="V27" s="16"/>
      <c r="W27" s="16"/>
      <c r="X27" s="16"/>
      <c r="Y27" s="16"/>
      <c r="Z27" s="17"/>
      <c r="AA27" s="10">
        <v>17</v>
      </c>
      <c r="AB27" s="10">
        <v>100</v>
      </c>
      <c r="AC27" s="15" t="s">
        <v>19</v>
      </c>
      <c r="AD27" s="16"/>
      <c r="AE27" s="16"/>
      <c r="AF27" s="16"/>
      <c r="AG27" s="16"/>
      <c r="AH27" s="17"/>
      <c r="AI27" s="10">
        <v>17</v>
      </c>
      <c r="AJ27" s="10">
        <v>100</v>
      </c>
      <c r="AK27" s="2"/>
      <c r="AL27" s="2"/>
      <c r="AM27" s="2"/>
    </row>
    <row r="28" spans="2:39" x14ac:dyDescent="0.25">
      <c r="B28" s="23"/>
      <c r="C28" s="23"/>
      <c r="D28" s="15" t="s">
        <v>23</v>
      </c>
      <c r="E28" s="16"/>
      <c r="F28" s="16"/>
      <c r="G28" s="16"/>
      <c r="H28" s="16"/>
      <c r="I28" s="16"/>
      <c r="J28" s="17"/>
      <c r="K28" s="12">
        <v>0</v>
      </c>
      <c r="L28" s="3">
        <f>(K28/K27)*100</f>
        <v>0</v>
      </c>
      <c r="M28" s="15" t="s">
        <v>23</v>
      </c>
      <c r="N28" s="16"/>
      <c r="O28" s="16"/>
      <c r="P28" s="16"/>
      <c r="Q28" s="17"/>
      <c r="R28" s="12">
        <v>0</v>
      </c>
      <c r="S28" s="3">
        <f>(R28/R27)*100</f>
        <v>0</v>
      </c>
      <c r="T28" s="15" t="s">
        <v>23</v>
      </c>
      <c r="U28" s="16"/>
      <c r="V28" s="16"/>
      <c r="W28" s="16"/>
      <c r="X28" s="16"/>
      <c r="Y28" s="16"/>
      <c r="Z28" s="17"/>
      <c r="AA28" s="12">
        <v>0</v>
      </c>
      <c r="AB28" s="3">
        <f>(AA28/AA27)*100</f>
        <v>0</v>
      </c>
      <c r="AC28" s="15" t="s">
        <v>23</v>
      </c>
      <c r="AD28" s="16"/>
      <c r="AE28" s="16"/>
      <c r="AF28" s="16"/>
      <c r="AG28" s="16"/>
      <c r="AH28" s="17"/>
      <c r="AI28" s="12">
        <v>0</v>
      </c>
      <c r="AJ28" s="3">
        <f>(AI28/AI27)*100</f>
        <v>0</v>
      </c>
      <c r="AK28" s="2"/>
      <c r="AL28" s="2"/>
      <c r="AM28" s="2"/>
    </row>
    <row r="29" spans="2:39" x14ac:dyDescent="0.25">
      <c r="B29" s="23"/>
      <c r="C29" s="23"/>
      <c r="D29" s="15" t="s">
        <v>24</v>
      </c>
      <c r="E29" s="16"/>
      <c r="F29" s="16"/>
      <c r="G29" s="16"/>
      <c r="H29" s="16"/>
      <c r="I29" s="16"/>
      <c r="J29" s="17"/>
      <c r="K29" s="12">
        <v>5</v>
      </c>
      <c r="L29" s="3"/>
      <c r="M29" s="15" t="s">
        <v>24</v>
      </c>
      <c r="N29" s="16"/>
      <c r="O29" s="16"/>
      <c r="P29" s="16"/>
      <c r="Q29" s="17"/>
      <c r="R29" s="12">
        <v>0</v>
      </c>
      <c r="S29" s="3">
        <f>(R29/R27)*100</f>
        <v>0</v>
      </c>
      <c r="T29" s="15" t="s">
        <v>24</v>
      </c>
      <c r="U29" s="16"/>
      <c r="V29" s="16"/>
      <c r="W29" s="16"/>
      <c r="X29" s="16"/>
      <c r="Y29" s="16"/>
      <c r="Z29" s="17"/>
      <c r="AA29" s="12">
        <v>0</v>
      </c>
      <c r="AB29" s="3">
        <f>(AA29/AA27)*100</f>
        <v>0</v>
      </c>
      <c r="AC29" s="15" t="s">
        <v>24</v>
      </c>
      <c r="AD29" s="16"/>
      <c r="AE29" s="16"/>
      <c r="AF29" s="16"/>
      <c r="AG29" s="16"/>
      <c r="AH29" s="17"/>
      <c r="AI29" s="12">
        <v>0</v>
      </c>
      <c r="AJ29" s="3">
        <f>(AI29/AI27)*100</f>
        <v>0</v>
      </c>
      <c r="AK29" s="2"/>
      <c r="AL29" s="2"/>
      <c r="AM29" s="2"/>
    </row>
    <row r="30" spans="2:39" x14ac:dyDescent="0.25">
      <c r="B30" s="23"/>
      <c r="C30" s="23"/>
      <c r="D30" s="15" t="s">
        <v>25</v>
      </c>
      <c r="E30" s="16"/>
      <c r="F30" s="16"/>
      <c r="G30" s="16"/>
      <c r="H30" s="16"/>
      <c r="I30" s="16"/>
      <c r="J30" s="17"/>
      <c r="K30" s="12">
        <v>12</v>
      </c>
      <c r="L30" s="3">
        <f>(K30/K27)*100</f>
        <v>70.588235294117652</v>
      </c>
      <c r="M30" s="15" t="s">
        <v>25</v>
      </c>
      <c r="N30" s="16"/>
      <c r="O30" s="16"/>
      <c r="P30" s="16"/>
      <c r="Q30" s="17"/>
      <c r="R30" s="12">
        <v>17</v>
      </c>
      <c r="S30" s="3">
        <f>(R30/R27)*100</f>
        <v>100</v>
      </c>
      <c r="T30" s="15" t="s">
        <v>25</v>
      </c>
      <c r="U30" s="16"/>
      <c r="V30" s="16"/>
      <c r="W30" s="16"/>
      <c r="X30" s="16"/>
      <c r="Y30" s="16"/>
      <c r="Z30" s="17"/>
      <c r="AA30" s="12">
        <v>17</v>
      </c>
      <c r="AB30" s="3">
        <f>(AA30/AA27)*100</f>
        <v>100</v>
      </c>
      <c r="AC30" s="15" t="s">
        <v>25</v>
      </c>
      <c r="AD30" s="16"/>
      <c r="AE30" s="16"/>
      <c r="AF30" s="16"/>
      <c r="AG30" s="16"/>
      <c r="AH30" s="17"/>
      <c r="AI30" s="12">
        <v>17</v>
      </c>
      <c r="AJ30" s="3">
        <f>(AI30/AI27)*100</f>
        <v>100</v>
      </c>
      <c r="AK30" s="2"/>
      <c r="AL30" s="2"/>
      <c r="AM30" s="2"/>
    </row>
    <row r="31" spans="2:39" x14ac:dyDescent="0.25">
      <c r="B31" s="23"/>
      <c r="C31" s="23"/>
      <c r="D31" s="15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  <c r="AA31" s="16"/>
      <c r="AB31" s="16"/>
      <c r="AC31" s="16"/>
      <c r="AD31" s="16"/>
      <c r="AE31" s="16"/>
      <c r="AF31" s="16"/>
      <c r="AG31" s="16"/>
      <c r="AH31" s="16"/>
      <c r="AI31" s="16"/>
      <c r="AJ31" s="16"/>
      <c r="AK31" s="17"/>
      <c r="AL31" s="1" t="s">
        <v>15</v>
      </c>
      <c r="AM31" s="11" t="s">
        <v>11</v>
      </c>
    </row>
    <row r="32" spans="2:39" x14ac:dyDescent="0.25">
      <c r="B32" s="23"/>
      <c r="C32" s="23"/>
      <c r="D32" s="25" t="s">
        <v>20</v>
      </c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7"/>
      <c r="AL32" s="10">
        <v>17</v>
      </c>
      <c r="AM32" s="10">
        <v>100</v>
      </c>
    </row>
    <row r="33" spans="2:39" x14ac:dyDescent="0.25">
      <c r="B33" s="23"/>
      <c r="C33" s="23"/>
      <c r="D33" s="21" t="s">
        <v>26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12">
        <v>0</v>
      </c>
      <c r="AM33" s="3">
        <v>0</v>
      </c>
    </row>
    <row r="34" spans="2:39" x14ac:dyDescent="0.25">
      <c r="B34" s="23"/>
      <c r="C34" s="23"/>
      <c r="D34" s="21" t="s">
        <v>21</v>
      </c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  <c r="AA34" s="21"/>
      <c r="AB34" s="21"/>
      <c r="AC34" s="21"/>
      <c r="AD34" s="21"/>
      <c r="AE34" s="21"/>
      <c r="AF34" s="21"/>
      <c r="AG34" s="21"/>
      <c r="AH34" s="21"/>
      <c r="AI34" s="21"/>
      <c r="AJ34" s="21"/>
      <c r="AK34" s="21"/>
      <c r="AL34" s="12">
        <v>0</v>
      </c>
      <c r="AM34" s="3">
        <v>0</v>
      </c>
    </row>
    <row r="35" spans="2:39" x14ac:dyDescent="0.25">
      <c r="B35" s="24"/>
      <c r="C35" s="24"/>
      <c r="D35" s="21" t="s">
        <v>22</v>
      </c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12">
        <v>17</v>
      </c>
      <c r="AM35" s="3">
        <v>100</v>
      </c>
    </row>
    <row r="87" spans="10:11" x14ac:dyDescent="0.25">
      <c r="J87">
        <v>1</v>
      </c>
      <c r="K87" t="s">
        <v>16</v>
      </c>
    </row>
    <row r="88" spans="10:11" x14ac:dyDescent="0.25">
      <c r="J88">
        <v>1.6</v>
      </c>
      <c r="K88" t="s">
        <v>17</v>
      </c>
    </row>
    <row r="89" spans="10:11" x14ac:dyDescent="0.25">
      <c r="J89">
        <v>2.6</v>
      </c>
      <c r="K89" t="s">
        <v>18</v>
      </c>
    </row>
  </sheetData>
  <mergeCells count="52">
    <mergeCell ref="D33:AK33"/>
    <mergeCell ref="D34:AK34"/>
    <mergeCell ref="AC29:AH29"/>
    <mergeCell ref="AC30:AH30"/>
    <mergeCell ref="D35:AK35"/>
    <mergeCell ref="B26:B35"/>
    <mergeCell ref="C26:C35"/>
    <mergeCell ref="D26:J26"/>
    <mergeCell ref="D27:J27"/>
    <mergeCell ref="D28:J28"/>
    <mergeCell ref="D29:J29"/>
    <mergeCell ref="D30:J30"/>
    <mergeCell ref="D32:AK32"/>
    <mergeCell ref="M26:Q26"/>
    <mergeCell ref="M27:Q27"/>
    <mergeCell ref="M28:Q28"/>
    <mergeCell ref="T26:Z26"/>
    <mergeCell ref="T27:Z27"/>
    <mergeCell ref="AC27:AH27"/>
    <mergeCell ref="AC28:AH28"/>
    <mergeCell ref="D31:AK31"/>
    <mergeCell ref="AB7:AB8"/>
    <mergeCell ref="AH7:AH8"/>
    <mergeCell ref="AI7:AI8"/>
    <mergeCell ref="AJ7:AJ8"/>
    <mergeCell ref="L7:L8"/>
    <mergeCell ref="Q7:Q8"/>
    <mergeCell ref="R7:R8"/>
    <mergeCell ref="S7:S8"/>
    <mergeCell ref="AA7:AA8"/>
    <mergeCell ref="T28:Z28"/>
    <mergeCell ref="AC26:AH26"/>
    <mergeCell ref="M29:Q29"/>
    <mergeCell ref="M30:Q30"/>
    <mergeCell ref="T29:Z29"/>
    <mergeCell ref="T30:Z30"/>
    <mergeCell ref="A2:AN2"/>
    <mergeCell ref="A3:AN3"/>
    <mergeCell ref="A4:AN4"/>
    <mergeCell ref="B6:AM6"/>
    <mergeCell ref="B7:B8"/>
    <mergeCell ref="C7:C8"/>
    <mergeCell ref="D7:I7"/>
    <mergeCell ref="M7:P7"/>
    <mergeCell ref="T7:Y7"/>
    <mergeCell ref="AC7:AG7"/>
    <mergeCell ref="Z7:Z8"/>
    <mergeCell ref="AK7:AK8"/>
    <mergeCell ref="AL7:AL8"/>
    <mergeCell ref="AM7:AM8"/>
    <mergeCell ref="J7:J8"/>
    <mergeCell ref="K7:K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4-5 старт</vt:lpstr>
      <vt:lpstr>5-6 промежуток</vt:lpstr>
      <vt:lpstr>5-6 итог</vt:lpstr>
      <vt:lpstr>'4-5 старт'!Область_печати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2024-10-07T10:27:54Z</dcterms:modified>
</cp:coreProperties>
</file>