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6990" activeTab="1"/>
  </bookViews>
  <sheets>
    <sheet name="4-5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P35" i="7" l="1"/>
  <c r="O33" i="7"/>
  <c r="P33" i="7" s="1"/>
  <c r="P32" i="7"/>
  <c r="O32" i="7"/>
  <c r="O31" i="7"/>
  <c r="P31" i="7" s="1"/>
  <c r="O30" i="7"/>
  <c r="P30" i="7" s="1"/>
  <c r="O29" i="7"/>
  <c r="P29" i="7" s="1"/>
  <c r="P28" i="7"/>
  <c r="O28" i="7"/>
  <c r="O27" i="7"/>
  <c r="P27" i="7" s="1"/>
  <c r="O26" i="7"/>
  <c r="P26" i="7" s="1"/>
  <c r="O25" i="7"/>
  <c r="P25" i="7" s="1"/>
  <c r="P24" i="7"/>
  <c r="O24" i="7"/>
  <c r="O23" i="7"/>
  <c r="P23" i="7" s="1"/>
  <c r="O22" i="7"/>
  <c r="P22" i="7" s="1"/>
  <c r="O21" i="7"/>
  <c r="P21" i="7" s="1"/>
  <c r="P20" i="7"/>
  <c r="O20" i="7"/>
  <c r="O19" i="7"/>
  <c r="P19" i="7" s="1"/>
  <c r="O18" i="7"/>
  <c r="P18" i="7" s="1"/>
  <c r="O17" i="7"/>
  <c r="P17" i="7" s="1"/>
  <c r="P16" i="7"/>
  <c r="O16" i="7"/>
  <c r="O15" i="7"/>
  <c r="P15" i="7" s="1"/>
  <c r="O14" i="7"/>
  <c r="P14" i="7" s="1"/>
  <c r="O13" i="7"/>
  <c r="P13" i="7" s="1"/>
  <c r="P12" i="7"/>
  <c r="O12" i="7"/>
  <c r="O11" i="7"/>
  <c r="P11" i="7" s="1"/>
  <c r="O10" i="7"/>
  <c r="P10" i="7" s="1"/>
  <c r="O9" i="7"/>
  <c r="P9" i="7" s="1"/>
  <c r="P38" i="7" l="1"/>
  <c r="Q38" i="7" s="1"/>
  <c r="P36" i="7"/>
  <c r="Q36" i="7" s="1"/>
  <c r="P37" i="7"/>
  <c r="Q37" i="7" s="1"/>
  <c r="AJ42" i="8"/>
  <c r="AJ41" i="8"/>
  <c r="AJ40" i="8"/>
  <c r="AG37" i="8"/>
  <c r="L37" i="8"/>
  <c r="AG36" i="8"/>
  <c r="L36" i="8"/>
  <c r="AG35" i="8"/>
  <c r="L35" i="8"/>
  <c r="AH32" i="8"/>
  <c r="AI32" i="8" s="1"/>
  <c r="AE32" i="8"/>
  <c r="AF32" i="8" s="1"/>
  <c r="K32" i="8"/>
  <c r="J32" i="8"/>
  <c r="AE31" i="8"/>
  <c r="AH31" i="8" s="1"/>
  <c r="AI31" i="8" s="1"/>
  <c r="K31" i="8"/>
  <c r="J31" i="8"/>
  <c r="AE30" i="8"/>
  <c r="AF30" i="8" s="1"/>
  <c r="K30" i="8"/>
  <c r="J30" i="8"/>
  <c r="AH30" i="8" s="1"/>
  <c r="AI30" i="8" s="1"/>
  <c r="AF29" i="8"/>
  <c r="AE29" i="8"/>
  <c r="K29" i="8"/>
  <c r="J29" i="8"/>
  <c r="AH29" i="8" s="1"/>
  <c r="AI29" i="8" s="1"/>
  <c r="AH28" i="8"/>
  <c r="AI28" i="8" s="1"/>
  <c r="AF28" i="8"/>
  <c r="AE28" i="8"/>
  <c r="K28" i="8"/>
  <c r="J28" i="8"/>
  <c r="AE27" i="8"/>
  <c r="AF27" i="8" s="1"/>
  <c r="K27" i="8"/>
  <c r="J27" i="8"/>
  <c r="AE26" i="8"/>
  <c r="AF26" i="8" s="1"/>
  <c r="K26" i="8"/>
  <c r="J26" i="8"/>
  <c r="AH26" i="8" s="1"/>
  <c r="AI26" i="8" s="1"/>
  <c r="AF25" i="8"/>
  <c r="AE25" i="8"/>
  <c r="K25" i="8"/>
  <c r="J25" i="8"/>
  <c r="AH25" i="8" s="1"/>
  <c r="AI25" i="8" s="1"/>
  <c r="AH24" i="8"/>
  <c r="AI24" i="8" s="1"/>
  <c r="AF24" i="8"/>
  <c r="AE24" i="8"/>
  <c r="K24" i="8"/>
  <c r="J24" i="8"/>
  <c r="AE23" i="8"/>
  <c r="AF23" i="8" s="1"/>
  <c r="K23" i="8"/>
  <c r="J23" i="8"/>
  <c r="AE22" i="8"/>
  <c r="AF22" i="8" s="1"/>
  <c r="K22" i="8"/>
  <c r="J22" i="8"/>
  <c r="AH22" i="8" s="1"/>
  <c r="AI22" i="8" s="1"/>
  <c r="AF21" i="8"/>
  <c r="AE21" i="8"/>
  <c r="K21" i="8"/>
  <c r="J21" i="8"/>
  <c r="AH21" i="8" s="1"/>
  <c r="AI21" i="8" s="1"/>
  <c r="AH20" i="8"/>
  <c r="AI20" i="8" s="1"/>
  <c r="AF20" i="8"/>
  <c r="AE20" i="8"/>
  <c r="K20" i="8"/>
  <c r="J20" i="8"/>
  <c r="AE19" i="8"/>
  <c r="AH19" i="8" s="1"/>
  <c r="AI19" i="8" s="1"/>
  <c r="K19" i="8"/>
  <c r="J19" i="8"/>
  <c r="AE18" i="8"/>
  <c r="AF18" i="8" s="1"/>
  <c r="K18" i="8"/>
  <c r="J18" i="8"/>
  <c r="AH18" i="8" s="1"/>
  <c r="AI18" i="8" s="1"/>
  <c r="AF17" i="8"/>
  <c r="AE17" i="8"/>
  <c r="K17" i="8"/>
  <c r="J17" i="8"/>
  <c r="AH17" i="8" s="1"/>
  <c r="AI17" i="8" s="1"/>
  <c r="AH16" i="8"/>
  <c r="AI16" i="8" s="1"/>
  <c r="AE16" i="8"/>
  <c r="AF16" i="8" s="1"/>
  <c r="K16" i="8"/>
  <c r="J16" i="8"/>
  <c r="AE15" i="8"/>
  <c r="AH15" i="8" s="1"/>
  <c r="AI15" i="8" s="1"/>
  <c r="K15" i="8"/>
  <c r="J15" i="8"/>
  <c r="AE14" i="8"/>
  <c r="AF14" i="8" s="1"/>
  <c r="K14" i="8"/>
  <c r="J14" i="8"/>
  <c r="AH14" i="8" s="1"/>
  <c r="AI14" i="8" s="1"/>
  <c r="AF13" i="8"/>
  <c r="AE13" i="8"/>
  <c r="K13" i="8"/>
  <c r="J13" i="8"/>
  <c r="AH13" i="8" s="1"/>
  <c r="AI13" i="8" s="1"/>
  <c r="AH12" i="8"/>
  <c r="AI12" i="8" s="1"/>
  <c r="AE12" i="8"/>
  <c r="AF12" i="8" s="1"/>
  <c r="K12" i="8"/>
  <c r="J12" i="8"/>
  <c r="AE11" i="8"/>
  <c r="AF11" i="8" s="1"/>
  <c r="K11" i="8"/>
  <c r="J11" i="8"/>
  <c r="AE10" i="8"/>
  <c r="AF10" i="8" s="1"/>
  <c r="K10" i="8"/>
  <c r="J10" i="8"/>
  <c r="AH10" i="8" s="1"/>
  <c r="AI10" i="8" s="1"/>
  <c r="AF15" i="8" l="1"/>
  <c r="AF19" i="8"/>
  <c r="AH11" i="8"/>
  <c r="AI11" i="8" s="1"/>
  <c r="AH27" i="8"/>
  <c r="AI27" i="8" s="1"/>
  <c r="AH23" i="8"/>
  <c r="AI23" i="8" s="1"/>
  <c r="AF31" i="8"/>
  <c r="AG25" i="9"/>
  <c r="AH25" i="9" s="1"/>
  <c r="AI25" i="9" s="1"/>
  <c r="AG24" i="9"/>
  <c r="AH24" i="9" s="1"/>
  <c r="AI24" i="9" s="1"/>
  <c r="AG23" i="9"/>
  <c r="AH23" i="9" s="1"/>
  <c r="AI23" i="9" s="1"/>
  <c r="AG22" i="9"/>
  <c r="AH22" i="9" s="1"/>
  <c r="AI22" i="9" s="1"/>
  <c r="AG21" i="9"/>
  <c r="AH21" i="9" s="1"/>
  <c r="AI21" i="9" s="1"/>
  <c r="AG20" i="9"/>
  <c r="AH20" i="9" s="1"/>
  <c r="AI20" i="9" s="1"/>
  <c r="AG19" i="9"/>
  <c r="AH19" i="9" s="1"/>
  <c r="AI19" i="9" s="1"/>
  <c r="AG18" i="9"/>
  <c r="AH18" i="9" s="1"/>
  <c r="AI18" i="9" s="1"/>
  <c r="AG17" i="9"/>
  <c r="AH17" i="9" s="1"/>
  <c r="AI17" i="9" s="1"/>
  <c r="AG16" i="9"/>
  <c r="AH16" i="9" s="1"/>
  <c r="AI16" i="9" s="1"/>
  <c r="AG15" i="9"/>
  <c r="AH15" i="9" s="1"/>
  <c r="AI15" i="9" s="1"/>
  <c r="AG14" i="9"/>
  <c r="AH14" i="9" s="1"/>
  <c r="AI14" i="9" s="1"/>
  <c r="AG13" i="9"/>
  <c r="AH13" i="9" s="1"/>
  <c r="AI13" i="9" s="1"/>
  <c r="AG12" i="9"/>
  <c r="AH12" i="9" s="1"/>
  <c r="AI12" i="9" s="1"/>
  <c r="AG11" i="9"/>
  <c r="AH11" i="9" s="1"/>
  <c r="AI11" i="9" s="1"/>
  <c r="AG10" i="9"/>
  <c r="AH10" i="9" s="1"/>
  <c r="AI10" i="9" s="1"/>
  <c r="AG9" i="9"/>
  <c r="AH9" i="9" s="1"/>
  <c r="AL35" i="9" l="1"/>
  <c r="AL34" i="9"/>
  <c r="AL33" i="9"/>
  <c r="AI30" i="9"/>
  <c r="AI29" i="9"/>
  <c r="AI28" i="9"/>
  <c r="M30" i="9"/>
  <c r="M29" i="9"/>
  <c r="M28" i="9"/>
  <c r="L10" i="9" l="1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16" i="9"/>
  <c r="M16" i="9" s="1"/>
  <c r="L17" i="9"/>
  <c r="M17" i="9" s="1"/>
  <c r="L18" i="9"/>
  <c r="M18" i="9" s="1"/>
  <c r="L19" i="9"/>
  <c r="M19" i="9" s="1"/>
  <c r="L20" i="9"/>
  <c r="M20" i="9" s="1"/>
  <c r="L21" i="9"/>
  <c r="M21" i="9" s="1"/>
  <c r="L22" i="9"/>
  <c r="M22" i="9" s="1"/>
  <c r="L23" i="9"/>
  <c r="M23" i="9" s="1"/>
  <c r="L24" i="9"/>
  <c r="M24" i="9" s="1"/>
  <c r="L25" i="9"/>
  <c r="M25" i="9" s="1"/>
  <c r="K10" i="9"/>
  <c r="AJ10" i="9" s="1"/>
  <c r="AK10" i="9" s="1"/>
  <c r="AL10" i="9" s="1"/>
  <c r="K11" i="9"/>
  <c r="AJ11" i="9" s="1"/>
  <c r="AK11" i="9" s="1"/>
  <c r="AL11" i="9" s="1"/>
  <c r="K12" i="9"/>
  <c r="AJ12" i="9" s="1"/>
  <c r="AK12" i="9" s="1"/>
  <c r="AL12" i="9" s="1"/>
  <c r="K13" i="9"/>
  <c r="AJ13" i="9" s="1"/>
  <c r="AK13" i="9" s="1"/>
  <c r="AL13" i="9" s="1"/>
  <c r="K14" i="9"/>
  <c r="AJ14" i="9" s="1"/>
  <c r="AK14" i="9" s="1"/>
  <c r="AL14" i="9" s="1"/>
  <c r="K15" i="9"/>
  <c r="AJ15" i="9" s="1"/>
  <c r="AK15" i="9" s="1"/>
  <c r="AL15" i="9" s="1"/>
  <c r="K16" i="9"/>
  <c r="AJ16" i="9" s="1"/>
  <c r="AK16" i="9" s="1"/>
  <c r="AL16" i="9" s="1"/>
  <c r="K17" i="9"/>
  <c r="AJ17" i="9" s="1"/>
  <c r="AK17" i="9" s="1"/>
  <c r="AL17" i="9" s="1"/>
  <c r="K18" i="9"/>
  <c r="AJ18" i="9" s="1"/>
  <c r="AK18" i="9" s="1"/>
  <c r="AL18" i="9" s="1"/>
  <c r="K19" i="9"/>
  <c r="AJ19" i="9" s="1"/>
  <c r="AK19" i="9" s="1"/>
  <c r="AL19" i="9" s="1"/>
  <c r="K20" i="9"/>
  <c r="AJ20" i="9" s="1"/>
  <c r="AK20" i="9" s="1"/>
  <c r="AL20" i="9" s="1"/>
  <c r="K21" i="9"/>
  <c r="AJ21" i="9" s="1"/>
  <c r="AK21" i="9" s="1"/>
  <c r="AL21" i="9" s="1"/>
  <c r="K22" i="9"/>
  <c r="AJ22" i="9" s="1"/>
  <c r="AK22" i="9" s="1"/>
  <c r="AL22" i="9" s="1"/>
  <c r="K23" i="9"/>
  <c r="AJ23" i="9" s="1"/>
  <c r="AK23" i="9" s="1"/>
  <c r="AL23" i="9" s="1"/>
  <c r="K24" i="9"/>
  <c r="AJ24" i="9" s="1"/>
  <c r="AK24" i="9" s="1"/>
  <c r="AL24" i="9" s="1"/>
  <c r="K25" i="9"/>
  <c r="AJ25" i="9" s="1"/>
  <c r="AK25" i="9" s="1"/>
  <c r="AL25" i="9" s="1"/>
  <c r="AI9" i="9"/>
  <c r="L9" i="9"/>
  <c r="M9" i="9" s="1"/>
  <c r="K9" i="9"/>
  <c r="AJ9" i="9" l="1"/>
  <c r="AK9" i="9" s="1"/>
  <c r="AL9" i="9" s="1"/>
</calcChain>
</file>

<file path=xl/sharedStrings.xml><?xml version="1.0" encoding="utf-8"?>
<sst xmlns="http://schemas.openxmlformats.org/spreadsheetml/2006/main" count="312" uniqueCount="125">
  <si>
    <t xml:space="preserve">Лист наблюдения  </t>
  </si>
  <si>
    <t>Образовательная область "Социум"</t>
  </si>
  <si>
    <t>№</t>
  </si>
  <si>
    <t>Ф.И.ребенка</t>
  </si>
  <si>
    <t>Ознакомление с окружающим миром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</si>
  <si>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</si>
  <si>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</si>
  <si>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</si>
  <si>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</si>
  <si>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общее</t>
  </si>
  <si>
    <t>средний</t>
  </si>
  <si>
    <t>к-во</t>
  </si>
  <si>
    <t>уровень</t>
  </si>
  <si>
    <t>Самопознание</t>
  </si>
  <si>
    <t xml:space="preserve">результатов диагностики итогового контроля в старщей группе (от 5 до 6 лет) </t>
  </si>
  <si>
    <t>І ур</t>
  </si>
  <si>
    <t>ІІ ур</t>
  </si>
  <si>
    <t>ІІІ ур</t>
  </si>
  <si>
    <t>Всего детей</t>
  </si>
  <si>
    <t>І уровень</t>
  </si>
  <si>
    <t>ІІ уровень</t>
  </si>
  <si>
    <t>ІІІ уровень</t>
  </si>
  <si>
    <t>А (всего детей)</t>
  </si>
  <si>
    <t xml:space="preserve">В (II уровень) </t>
  </si>
  <si>
    <t>Г (III уровень)</t>
  </si>
  <si>
    <t>Б (I уровень)</t>
  </si>
  <si>
    <t>5-6-С.1 имеет представление о человеческих качествах: доброте, любви, вежливости, честности;</t>
  </si>
  <si>
    <t>5-6-С.2 умеет различать хорошие и плохие поступки;</t>
  </si>
  <si>
    <t>5-6-С.3 проявляет доброту, эмоциональную отзывчивость, уважение к старшим, друзьям, родным и близким;</t>
  </si>
  <si>
    <t>5-6-С.4 знает и понимает необходимость бережного отношения к окружающей природе;</t>
  </si>
  <si>
    <t>5-6-С.5 выражает свое настроение через рисунок, лепку, конструирование;</t>
  </si>
  <si>
    <t>5-6-С.6 следует общепринятым нормам и правилам поведения дома, в детском саду, общественных местах.</t>
  </si>
  <si>
    <t>5-6-С.7 проявляет заботу о своих членах семьи, выполняет домашние поручения;</t>
  </si>
  <si>
    <t>5-6-С.8 умеет устанавливать причинно-следственные связи;</t>
  </si>
  <si>
    <t>5-6-С.9 знает название детского сада и номер; дорогу из дома в детский сад</t>
  </si>
  <si>
    <t>5-6-С.10 знает назначение транспортных средств;</t>
  </si>
  <si>
    <t>5-6-С.11 знает о некоторых промышленных и сельскохозяйственных профессиях;</t>
  </si>
  <si>
    <t>5-6-С.12 знает правила поведения при исполнении государственного гимна Республики Казахстан;</t>
  </si>
  <si>
    <t>5-6-С.13 знает назначение Армии; о роли участников Великой Отечественной войны;</t>
  </si>
  <si>
    <t>5-6-С.14 выполняет основные правила дорожного движения;</t>
  </si>
  <si>
    <t>5-6-С.15 испытывает радость от общения с животными и растениями, как знакомыми, так и новыми для него;</t>
  </si>
  <si>
    <t>5-6-С.16 имеет представление о неразрывной связи человека с природой;</t>
  </si>
  <si>
    <t>5-6-С.17 проявляет интерес, бережное отношение к объектам неживой природы;</t>
  </si>
  <si>
    <t>5-6-С.18 устанавливает причинно-следственные зависимости взаимодействия человека с природой;</t>
  </si>
  <si>
    <t>5-6-С.19 называет ситуации и действия, которые могут нанести вред природе;</t>
  </si>
  <si>
    <t>5-6-С.20 делает выводы о том, как человек может беречь природу.</t>
  </si>
  <si>
    <t>5-6-С.21 имеет первоначальный опыт безопасного поведения в природе;</t>
  </si>
  <si>
    <t>5-6-С.22 знает элементарный способ ухода за растениями и животными;</t>
  </si>
  <si>
    <t>5-6-С.23 проявляет сочувствие, сострадание, сопереживание к живым существам;</t>
  </si>
  <si>
    <t>5-6-С.24 называет ситуации и действия, которые могут нанести вред природе.</t>
  </si>
  <si>
    <t xml:space="preserve">5-6-С.1  проявляет доброту, эмоциональную отзывчивость, уважение к старшим и близким; </t>
  </si>
  <si>
    <t>5-6-С.2 имеет первичные навыки здорового образа жизни; проявляет уважение к противоположному полу;</t>
  </si>
  <si>
    <t>5-6-С.3 знает и понимает необходимость бережного отношения к окружающей природе;</t>
  </si>
  <si>
    <t>5-6-С.4 умеет выражать свое настроение через рисунок, лепку, конструирование;</t>
  </si>
  <si>
    <t>5-6-С.5 различает хорошее и плохое в словах, поведении, старается следовать общепринятым нормам и правилам поведения дома, в детском саду, общественных местах;</t>
  </si>
  <si>
    <t>5-6-С.6 участвует в народных праздниках;</t>
  </si>
  <si>
    <t>5-6-С.7 проявляет гордость за достижения в стране</t>
  </si>
  <si>
    <t>5-6-С.8 владеет понятиями о родственных связях;</t>
  </si>
  <si>
    <t>5-6-С.9 проявляет словесно свои добрые чувства к членам семьи;</t>
  </si>
  <si>
    <t>5-6-С.10 устанавливает связи между свойствами и признаками разнообразных материалов и их использованием;</t>
  </si>
  <si>
    <t>5-6-С.11 свободно ориентируется в помещении детского сада, в ближайшем микрорайоне;</t>
  </si>
  <si>
    <t>5-6-С.12 знает о назначении специальных транспортных средств;</t>
  </si>
  <si>
    <t>5-6-С.13 владеет правилами пользования бытовой техникой;</t>
  </si>
  <si>
    <t>5-6-С.14 рассказывает о труде своих родителей;</t>
  </si>
  <si>
    <t>5-6-С.15 проявляет уважение к людям разных профессий;</t>
  </si>
  <si>
    <t>5-6-С.16 владеет знаниями о родной стране, государственных и народных праздниках, символике страны, о Президенте Республики Казахстан;</t>
  </si>
  <si>
    <t>5-6-С.17 имеет представление о казахстанской армии; проявляет уважение к подвигу ветеранов Великой Отечественной войны;</t>
  </si>
  <si>
    <t>5-6-С.18 знает правила дорожного движения.</t>
  </si>
  <si>
    <t>5-6-С.19 проявляет интерес к природным объектам, особенностям их жизнедеятельности;</t>
  </si>
  <si>
    <t>5-6-С.20 владеет первоначальными навыками ухода за растениями и животными уголка природы;</t>
  </si>
  <si>
    <t>5-6-С.21 откликается на предложения взрослого поухаживать за растениями, животными в уголке природы;</t>
  </si>
  <si>
    <t>5-6-С.22 знает о роли воды в жизни человека и растений;</t>
  </si>
  <si>
    <t>5-6-С.23 устанавливает причинно-следственные зависимости взаимодействия человека с природой.</t>
  </si>
  <si>
    <t>5-6-С.24 проявляет позитивное отношение к природе;</t>
  </si>
  <si>
    <t>5-6-С.25 проявляет эмоциональную отзывчивость и бережное отношение к объектам живой и неживой природы, которые его окружают</t>
  </si>
  <si>
    <t>5-6-С.26 называет ситуации и действия, которые могут нанести вред природе.</t>
  </si>
  <si>
    <t>Мезецкий Ярослав</t>
  </si>
  <si>
    <t>Савинов Ремир</t>
  </si>
  <si>
    <t>Муканова Аружан</t>
  </si>
  <si>
    <t>Пермяков Всеволод</t>
  </si>
  <si>
    <t>Жеңісова Айару</t>
  </si>
  <si>
    <t>Потинга София</t>
  </si>
  <si>
    <t>Калдыбаева Мадина</t>
  </si>
  <si>
    <t>Адилова Джансу</t>
  </si>
  <si>
    <t>Тегний Ленар</t>
  </si>
  <si>
    <t>Асхат Даниал</t>
  </si>
  <si>
    <t>Тұрмағамбетова Айару</t>
  </si>
  <si>
    <t>Уткин Вечеслав</t>
  </si>
  <si>
    <t>Мырзалы Мадияр</t>
  </si>
  <si>
    <t>Дәрменов Нуриман</t>
  </si>
  <si>
    <t>Таубаева Раяна</t>
  </si>
  <si>
    <t>Брусникин Вадим</t>
  </si>
  <si>
    <t>Казбекова Айзере</t>
  </si>
  <si>
    <t>Уразова Амира</t>
  </si>
  <si>
    <t>Уразбаева Айша</t>
  </si>
  <si>
    <t>Нелин Натан</t>
  </si>
  <si>
    <t>Рогальский Арсен</t>
  </si>
  <si>
    <t>Мыцкина Ника</t>
  </si>
  <si>
    <t>Акоразова Айым</t>
  </si>
  <si>
    <t>Унашев Имран</t>
  </si>
  <si>
    <t>Камелова Камила</t>
  </si>
  <si>
    <t>Куандыков Исмаил</t>
  </si>
  <si>
    <t xml:space="preserve">Учебный год: 2021-2022       Группа:Всезнайки    Дата проведения:Май </t>
  </si>
  <si>
    <t xml:space="preserve">результатов диагностики промежуточного контроля в старщей группе (от 5 до 6 лет) </t>
  </si>
  <si>
    <t>Учебный год: 2021-2022     Группа: Всезнайки     Дата проведения: Январь</t>
  </si>
  <si>
    <t>Ахметова Амелиа</t>
  </si>
  <si>
    <t xml:space="preserve">результатов диагностики стартового контроля в старшей группе (от 4 лет) </t>
  </si>
  <si>
    <t xml:space="preserve">Учебный год: __2021-2022__________       Группа:__Всезнайки_______________     Дата проведения:_сентябрь__________ </t>
  </si>
  <si>
    <t>4-5-С.1 рассказывает о членах своей семьи, выражает свое отношение к ним;</t>
  </si>
  <si>
    <t>4-5-С.2 знает назначение окружающих предметов;</t>
  </si>
  <si>
    <t>4-5-С.3 распознает качества и свойства предметов: на ощупь, вкус и слух;</t>
  </si>
  <si>
    <t>4-5-С.4 называет транспортные средства;</t>
  </si>
  <si>
    <t>4-5-С.5 проявляет желание помогать взрослым;</t>
  </si>
  <si>
    <t>4-5-С.6 узнает и называет Флаг Казахстана.</t>
  </si>
  <si>
    <t>4-5-С.7 выделяет и называет наиболее характерные сезонные изменения в природе;</t>
  </si>
  <si>
    <t>4-5-С.8 узнает и называет знакомые деревья, комнатные растения, овощи и фрукты 3–4 видов; домашних и диких животных, птиц, насекомых;</t>
  </si>
  <si>
    <t>4-5-С.9 замечает и называет простейшие изменения в природе и погоде;</t>
  </si>
  <si>
    <t>4-5-С.10 умеет выполнять элементарные трудовые поручения совместно с взрослыми по уходу за растениями;</t>
  </si>
  <si>
    <t>4-5-С.11 проявляет заботливое отношение к обитателям живого уголка природы.</t>
  </si>
  <si>
    <t>Аимбетова Лия</t>
  </si>
  <si>
    <t>Верченко Эвелина</t>
  </si>
  <si>
    <t>Рогальский Артем</t>
  </si>
  <si>
    <t>Бахатова Коркем</t>
  </si>
  <si>
    <t>Малгареева Ясмина</t>
  </si>
  <si>
    <t xml:space="preserve">Б (I уровень)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</si>
</sst>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/>
    <xf numFmtId="0" fontId="1" fillId="7" borderId="1" xfId="0" applyFont="1" applyFill="1" applyBorder="1"/>
    <xf numFmtId="0" fontId="1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zoomScale="80" zoomScaleNormal="80" workbookViewId="0">
      <selection activeCell="U22" sqref="U22"/>
    </sheetView>
  </sheetViews>
  <sheetFormatPr defaultRowHeight="15" x14ac:dyDescent="0.25"/>
  <cols>
    <col min="2" max="2" width="5.7109375" customWidth="1"/>
    <col min="3" max="3" width="29.85546875" customWidth="1"/>
    <col min="4" max="4" width="8.42578125" customWidth="1"/>
    <col min="5" max="5" width="6" customWidth="1"/>
    <col min="6" max="6" width="9.28515625" customWidth="1"/>
    <col min="7" max="7" width="8.42578125" customWidth="1"/>
    <col min="8" max="8" width="6.7109375" customWidth="1"/>
    <col min="9" max="9" width="9.85546875" customWidth="1"/>
    <col min="10" max="10" width="8.28515625" customWidth="1"/>
    <col min="11" max="11" width="5.7109375" customWidth="1"/>
    <col min="12" max="12" width="9.7109375" customWidth="1"/>
    <col min="13" max="13" width="6.28515625" customWidth="1"/>
    <col min="14" max="14" width="9.85546875" customWidth="1"/>
    <col min="15" max="15" width="6" customWidth="1"/>
    <col min="16" max="16" width="8" customWidth="1"/>
    <col min="17" max="17" width="14.140625" customWidth="1"/>
    <col min="18" max="18" width="6.28515625" customWidth="1"/>
    <col min="19" max="19" width="5.140625" customWidth="1"/>
    <col min="20" max="20" width="10" customWidth="1"/>
    <col min="21" max="21" width="15" customWidth="1"/>
    <col min="22" max="22" width="6.140625" customWidth="1"/>
    <col min="23" max="23" width="5.85546875" customWidth="1"/>
    <col min="24" max="24" width="9.140625" customWidth="1"/>
    <col min="25" max="25" width="9.42578125" customWidth="1"/>
    <col min="26" max="26" width="4.5703125" customWidth="1"/>
    <col min="27" max="27" width="5.7109375" customWidth="1"/>
    <col min="28" max="28" width="9.28515625" customWidth="1"/>
  </cols>
  <sheetData>
    <row r="2" spans="1:18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5" customHeight="1" x14ac:dyDescent="0.25">
      <c r="A3" s="30" t="s">
        <v>106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" customHeight="1" x14ac:dyDescent="0.25">
      <c r="A4" s="30" t="s">
        <v>107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6" spans="1:18" x14ac:dyDescent="0.25">
      <c r="B6" s="49" t="s">
        <v>1</v>
      </c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49"/>
      <c r="P6" s="49"/>
      <c r="Q6" s="49"/>
    </row>
    <row r="7" spans="1:18" ht="21.75" customHeight="1" x14ac:dyDescent="0.25">
      <c r="B7" s="51" t="s">
        <v>2</v>
      </c>
      <c r="C7" s="52" t="s">
        <v>3</v>
      </c>
      <c r="D7" s="57" t="s">
        <v>4</v>
      </c>
      <c r="E7" s="58"/>
      <c r="F7" s="58"/>
      <c r="G7" s="58"/>
      <c r="H7" s="58"/>
      <c r="I7" s="58"/>
      <c r="J7" s="58"/>
      <c r="K7" s="58"/>
      <c r="L7" s="58"/>
      <c r="M7" s="58"/>
      <c r="N7" s="59"/>
      <c r="O7" s="60" t="s">
        <v>5</v>
      </c>
      <c r="P7" s="28" t="s">
        <v>6</v>
      </c>
      <c r="Q7" s="63" t="s">
        <v>7</v>
      </c>
    </row>
    <row r="8" spans="1:18" ht="154.5" customHeight="1" x14ac:dyDescent="0.25">
      <c r="B8" s="51"/>
      <c r="C8" s="51"/>
      <c r="D8" s="13" t="s">
        <v>108</v>
      </c>
      <c r="E8" s="13" t="s">
        <v>109</v>
      </c>
      <c r="F8" s="13" t="s">
        <v>110</v>
      </c>
      <c r="G8" s="13" t="s">
        <v>111</v>
      </c>
      <c r="H8" s="13" t="s">
        <v>112</v>
      </c>
      <c r="I8" s="13" t="s">
        <v>113</v>
      </c>
      <c r="J8" s="13" t="s">
        <v>114</v>
      </c>
      <c r="K8" s="13" t="s">
        <v>115</v>
      </c>
      <c r="L8" s="13" t="s">
        <v>116</v>
      </c>
      <c r="M8" s="13" t="s">
        <v>117</v>
      </c>
      <c r="N8" s="13" t="s">
        <v>118</v>
      </c>
      <c r="O8" s="61"/>
      <c r="P8" s="28"/>
      <c r="Q8" s="63"/>
    </row>
    <row r="9" spans="1:18" x14ac:dyDescent="0.25">
      <c r="B9" s="1">
        <v>1</v>
      </c>
      <c r="C9" s="1" t="s">
        <v>76</v>
      </c>
      <c r="D9" s="1">
        <v>2</v>
      </c>
      <c r="E9" s="1">
        <v>2</v>
      </c>
      <c r="F9" s="1">
        <v>2</v>
      </c>
      <c r="G9" s="1">
        <v>2</v>
      </c>
      <c r="H9" s="1">
        <v>1</v>
      </c>
      <c r="I9" s="1">
        <v>2</v>
      </c>
      <c r="J9" s="1">
        <v>2</v>
      </c>
      <c r="K9" s="1">
        <v>2</v>
      </c>
      <c r="L9" s="1">
        <v>1</v>
      </c>
      <c r="M9" s="1">
        <v>1</v>
      </c>
      <c r="N9" s="1">
        <v>2</v>
      </c>
      <c r="O9" s="64">
        <f>SUM(D9:N9)</f>
        <v>19</v>
      </c>
      <c r="P9" s="65">
        <f>AVERAGE(O9/11)</f>
        <v>1.7272727272727273</v>
      </c>
      <c r="Q9" s="66" t="s">
        <v>16</v>
      </c>
    </row>
    <row r="10" spans="1:18" x14ac:dyDescent="0.25">
      <c r="B10" s="1">
        <v>2</v>
      </c>
      <c r="C10" s="1" t="s">
        <v>77</v>
      </c>
      <c r="D10" s="1">
        <v>2</v>
      </c>
      <c r="E10" s="1">
        <v>2</v>
      </c>
      <c r="F10" s="1">
        <v>2</v>
      </c>
      <c r="G10" s="1">
        <v>2</v>
      </c>
      <c r="H10" s="1">
        <v>1</v>
      </c>
      <c r="I10" s="1">
        <v>2</v>
      </c>
      <c r="J10" s="1">
        <v>1</v>
      </c>
      <c r="K10" s="1">
        <v>1</v>
      </c>
      <c r="L10" s="1">
        <v>2</v>
      </c>
      <c r="M10" s="1">
        <v>1</v>
      </c>
      <c r="N10" s="1">
        <v>2</v>
      </c>
      <c r="O10" s="64">
        <f t="shared" ref="O10:O33" si="0">SUM(D10:N10)</f>
        <v>18</v>
      </c>
      <c r="P10" s="65">
        <f t="shared" ref="P10:P33" si="1">AVERAGE(O10/11)</f>
        <v>1.6363636363636365</v>
      </c>
      <c r="Q10" s="66" t="s">
        <v>16</v>
      </c>
    </row>
    <row r="11" spans="1:18" x14ac:dyDescent="0.25">
      <c r="B11" s="1">
        <v>3</v>
      </c>
      <c r="C11" s="1" t="s">
        <v>78</v>
      </c>
      <c r="D11" s="1">
        <v>1</v>
      </c>
      <c r="E11" s="1">
        <v>2</v>
      </c>
      <c r="F11" s="1">
        <v>1</v>
      </c>
      <c r="G11" s="1">
        <v>1</v>
      </c>
      <c r="H11" s="1">
        <v>1</v>
      </c>
      <c r="I11" s="1">
        <v>1</v>
      </c>
      <c r="J11" s="1">
        <v>2</v>
      </c>
      <c r="K11" s="1">
        <v>2</v>
      </c>
      <c r="L11" s="1">
        <v>1</v>
      </c>
      <c r="M11" s="1">
        <v>1</v>
      </c>
      <c r="N11" s="1">
        <v>1</v>
      </c>
      <c r="O11" s="64">
        <f t="shared" si="0"/>
        <v>14</v>
      </c>
      <c r="P11" s="65">
        <f t="shared" si="1"/>
        <v>1.2727272727272727</v>
      </c>
      <c r="Q11" s="66" t="s">
        <v>15</v>
      </c>
    </row>
    <row r="12" spans="1:18" x14ac:dyDescent="0.25">
      <c r="B12" s="1">
        <v>4</v>
      </c>
      <c r="C12" s="1" t="s">
        <v>79</v>
      </c>
      <c r="D12" s="1">
        <v>2</v>
      </c>
      <c r="E12" s="1">
        <v>2</v>
      </c>
      <c r="F12" s="1">
        <v>2</v>
      </c>
      <c r="G12" s="1">
        <v>2</v>
      </c>
      <c r="H12" s="1">
        <v>1</v>
      </c>
      <c r="I12" s="1">
        <v>1</v>
      </c>
      <c r="J12" s="1">
        <v>2</v>
      </c>
      <c r="K12" s="1">
        <v>2</v>
      </c>
      <c r="L12" s="1">
        <v>1</v>
      </c>
      <c r="M12" s="1">
        <v>2</v>
      </c>
      <c r="N12" s="1">
        <v>1</v>
      </c>
      <c r="O12" s="64">
        <f t="shared" si="0"/>
        <v>18</v>
      </c>
      <c r="P12" s="65">
        <f t="shared" si="1"/>
        <v>1.6363636363636365</v>
      </c>
      <c r="Q12" s="66" t="s">
        <v>16</v>
      </c>
    </row>
    <row r="13" spans="1:18" x14ac:dyDescent="0.25">
      <c r="B13" s="1">
        <v>5</v>
      </c>
      <c r="C13" s="1" t="s">
        <v>80</v>
      </c>
      <c r="D13" s="1">
        <v>1</v>
      </c>
      <c r="E13" s="1">
        <v>2</v>
      </c>
      <c r="F13" s="1">
        <v>2</v>
      </c>
      <c r="G13" s="1">
        <v>2</v>
      </c>
      <c r="H13" s="1">
        <v>1</v>
      </c>
      <c r="I13" s="1">
        <v>1</v>
      </c>
      <c r="J13" s="1">
        <v>2</v>
      </c>
      <c r="K13" s="1">
        <v>1</v>
      </c>
      <c r="L13" s="1">
        <v>2</v>
      </c>
      <c r="M13" s="1">
        <v>1</v>
      </c>
      <c r="N13" s="1">
        <v>1</v>
      </c>
      <c r="O13" s="64">
        <f t="shared" si="0"/>
        <v>16</v>
      </c>
      <c r="P13" s="65">
        <f t="shared" si="1"/>
        <v>1.4545454545454546</v>
      </c>
      <c r="Q13" s="66" t="s">
        <v>15</v>
      </c>
    </row>
    <row r="14" spans="1:18" x14ac:dyDescent="0.25">
      <c r="B14" s="1">
        <v>6</v>
      </c>
      <c r="C14" s="1" t="s">
        <v>81</v>
      </c>
      <c r="D14" s="1">
        <v>1</v>
      </c>
      <c r="E14" s="1">
        <v>2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2</v>
      </c>
      <c r="L14" s="1">
        <v>2</v>
      </c>
      <c r="M14" s="1">
        <v>2</v>
      </c>
      <c r="N14" s="1">
        <v>1</v>
      </c>
      <c r="O14" s="64">
        <f t="shared" si="0"/>
        <v>15</v>
      </c>
      <c r="P14" s="65">
        <f t="shared" si="1"/>
        <v>1.3636363636363635</v>
      </c>
      <c r="Q14" s="66" t="s">
        <v>15</v>
      </c>
    </row>
    <row r="15" spans="1:18" x14ac:dyDescent="0.25">
      <c r="B15" s="1">
        <v>7</v>
      </c>
      <c r="C15" s="1" t="s">
        <v>82</v>
      </c>
      <c r="D15" s="1">
        <v>1</v>
      </c>
      <c r="E15" s="1">
        <v>2</v>
      </c>
      <c r="F15" s="1">
        <v>1</v>
      </c>
      <c r="G15" s="1">
        <v>1</v>
      </c>
      <c r="H15" s="1">
        <v>1</v>
      </c>
      <c r="I15" s="1">
        <v>1</v>
      </c>
      <c r="J15" s="1">
        <v>2</v>
      </c>
      <c r="K15" s="1">
        <v>2</v>
      </c>
      <c r="L15" s="1">
        <v>1</v>
      </c>
      <c r="M15" s="1">
        <v>2</v>
      </c>
      <c r="N15" s="1">
        <v>2</v>
      </c>
      <c r="O15" s="64">
        <f t="shared" si="0"/>
        <v>16</v>
      </c>
      <c r="P15" s="65">
        <f t="shared" si="1"/>
        <v>1.4545454545454546</v>
      </c>
      <c r="Q15" s="66" t="s">
        <v>15</v>
      </c>
    </row>
    <row r="16" spans="1:18" x14ac:dyDescent="0.25">
      <c r="B16" s="1">
        <v>8</v>
      </c>
      <c r="C16" s="1" t="s">
        <v>83</v>
      </c>
      <c r="D16" s="1">
        <v>2</v>
      </c>
      <c r="E16" s="1">
        <v>2</v>
      </c>
      <c r="F16" s="1">
        <v>2</v>
      </c>
      <c r="G16" s="1">
        <v>1</v>
      </c>
      <c r="H16" s="1">
        <v>1</v>
      </c>
      <c r="I16" s="1">
        <v>2</v>
      </c>
      <c r="J16" s="1">
        <v>2</v>
      </c>
      <c r="K16" s="1">
        <v>1</v>
      </c>
      <c r="L16" s="1">
        <v>2</v>
      </c>
      <c r="M16" s="1">
        <v>1</v>
      </c>
      <c r="N16" s="1">
        <v>1</v>
      </c>
      <c r="O16" s="64">
        <f t="shared" si="0"/>
        <v>17</v>
      </c>
      <c r="P16" s="65">
        <f t="shared" si="1"/>
        <v>1.5454545454545454</v>
      </c>
      <c r="Q16" s="66" t="s">
        <v>15</v>
      </c>
    </row>
    <row r="17" spans="2:17" x14ac:dyDescent="0.25">
      <c r="B17" s="1">
        <v>9</v>
      </c>
      <c r="C17" s="1" t="s">
        <v>119</v>
      </c>
      <c r="D17" s="1">
        <v>2</v>
      </c>
      <c r="E17" s="1">
        <v>2</v>
      </c>
      <c r="F17" s="1">
        <v>2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1">
        <v>2</v>
      </c>
      <c r="M17" s="1">
        <v>2</v>
      </c>
      <c r="N17" s="1">
        <v>2</v>
      </c>
      <c r="O17" s="64">
        <f t="shared" si="0"/>
        <v>19</v>
      </c>
      <c r="P17" s="65">
        <f t="shared" si="1"/>
        <v>1.7272727272727273</v>
      </c>
      <c r="Q17" s="66" t="s">
        <v>16</v>
      </c>
    </row>
    <row r="18" spans="2:17" x14ac:dyDescent="0.25">
      <c r="B18" s="1">
        <v>10</v>
      </c>
      <c r="C18" s="1" t="s">
        <v>120</v>
      </c>
      <c r="D18" s="1">
        <v>2</v>
      </c>
      <c r="E18" s="1">
        <v>2</v>
      </c>
      <c r="F18" s="1">
        <v>2</v>
      </c>
      <c r="G18" s="1">
        <v>2</v>
      </c>
      <c r="H18" s="1">
        <v>1</v>
      </c>
      <c r="I18" s="1">
        <v>2</v>
      </c>
      <c r="J18" s="1">
        <v>2</v>
      </c>
      <c r="K18" s="1">
        <v>1</v>
      </c>
      <c r="L18" s="1">
        <v>1</v>
      </c>
      <c r="M18" s="1">
        <v>2</v>
      </c>
      <c r="N18" s="1">
        <v>2</v>
      </c>
      <c r="O18" s="64">
        <f t="shared" si="0"/>
        <v>19</v>
      </c>
      <c r="P18" s="65">
        <f t="shared" si="1"/>
        <v>1.7272727272727273</v>
      </c>
      <c r="Q18" s="12" t="s">
        <v>16</v>
      </c>
    </row>
    <row r="19" spans="2:17" x14ac:dyDescent="0.25">
      <c r="B19" s="1">
        <v>11</v>
      </c>
      <c r="C19" s="1" t="s">
        <v>121</v>
      </c>
      <c r="D19" s="1">
        <v>1</v>
      </c>
      <c r="E19" s="1">
        <v>2</v>
      </c>
      <c r="F19" s="1">
        <v>1</v>
      </c>
      <c r="G19" s="1">
        <v>2</v>
      </c>
      <c r="H19" s="1">
        <v>1</v>
      </c>
      <c r="I19" s="1">
        <v>1</v>
      </c>
      <c r="J19" s="1">
        <v>2</v>
      </c>
      <c r="K19" s="1">
        <v>2</v>
      </c>
      <c r="L19" s="1">
        <v>1</v>
      </c>
      <c r="M19" s="1">
        <v>1</v>
      </c>
      <c r="N19" s="1">
        <v>2</v>
      </c>
      <c r="O19" s="64">
        <f t="shared" si="0"/>
        <v>16</v>
      </c>
      <c r="P19" s="65">
        <f t="shared" si="1"/>
        <v>1.4545454545454546</v>
      </c>
      <c r="Q19" s="12" t="s">
        <v>15</v>
      </c>
    </row>
    <row r="20" spans="2:17" x14ac:dyDescent="0.25">
      <c r="B20" s="1">
        <v>12</v>
      </c>
      <c r="C20" s="1" t="s">
        <v>122</v>
      </c>
      <c r="D20" s="1">
        <v>1</v>
      </c>
      <c r="E20" s="1">
        <v>2</v>
      </c>
      <c r="F20" s="1">
        <v>1</v>
      </c>
      <c r="G20" s="1">
        <v>1</v>
      </c>
      <c r="H20" s="1">
        <v>1</v>
      </c>
      <c r="I20" s="1">
        <v>2</v>
      </c>
      <c r="J20" s="1">
        <v>1</v>
      </c>
      <c r="K20" s="1">
        <v>2</v>
      </c>
      <c r="L20" s="1">
        <v>1</v>
      </c>
      <c r="M20" s="1">
        <v>2</v>
      </c>
      <c r="N20" s="1">
        <v>1</v>
      </c>
      <c r="O20" s="64">
        <f t="shared" si="0"/>
        <v>15</v>
      </c>
      <c r="P20" s="65">
        <f t="shared" si="1"/>
        <v>1.3636363636363635</v>
      </c>
      <c r="Q20" s="12" t="s">
        <v>15</v>
      </c>
    </row>
    <row r="21" spans="2:17" x14ac:dyDescent="0.25">
      <c r="B21" s="1">
        <v>13</v>
      </c>
      <c r="C21" s="1" t="s">
        <v>84</v>
      </c>
      <c r="D21" s="1">
        <v>2</v>
      </c>
      <c r="E21" s="1">
        <v>2</v>
      </c>
      <c r="F21" s="1">
        <v>2</v>
      </c>
      <c r="G21" s="1">
        <v>2</v>
      </c>
      <c r="H21" s="1">
        <v>1</v>
      </c>
      <c r="I21" s="1">
        <v>1</v>
      </c>
      <c r="J21" s="1">
        <v>2</v>
      </c>
      <c r="K21" s="1">
        <v>1</v>
      </c>
      <c r="L21" s="1">
        <v>2</v>
      </c>
      <c r="M21" s="1">
        <v>1</v>
      </c>
      <c r="N21" s="1">
        <v>2</v>
      </c>
      <c r="O21" s="64">
        <f t="shared" si="0"/>
        <v>18</v>
      </c>
      <c r="P21" s="65">
        <f t="shared" si="1"/>
        <v>1.6363636363636365</v>
      </c>
      <c r="Q21" s="12" t="s">
        <v>16</v>
      </c>
    </row>
    <row r="22" spans="2:17" x14ac:dyDescent="0.25">
      <c r="B22" s="1">
        <v>14</v>
      </c>
      <c r="C22" s="1" t="s">
        <v>85</v>
      </c>
      <c r="D22" s="1">
        <v>2</v>
      </c>
      <c r="E22" s="1">
        <v>2</v>
      </c>
      <c r="F22" s="1">
        <v>2</v>
      </c>
      <c r="G22" s="1">
        <v>2</v>
      </c>
      <c r="H22" s="1">
        <v>1</v>
      </c>
      <c r="I22" s="1">
        <v>2</v>
      </c>
      <c r="J22" s="1">
        <v>1</v>
      </c>
      <c r="K22" s="1">
        <v>1</v>
      </c>
      <c r="L22" s="1">
        <v>2</v>
      </c>
      <c r="M22" s="1">
        <v>2</v>
      </c>
      <c r="N22" s="1">
        <v>2</v>
      </c>
      <c r="O22" s="64">
        <f t="shared" si="0"/>
        <v>19</v>
      </c>
      <c r="P22" s="65">
        <f t="shared" si="1"/>
        <v>1.7272727272727273</v>
      </c>
      <c r="Q22" s="12" t="s">
        <v>16</v>
      </c>
    </row>
    <row r="23" spans="2:17" x14ac:dyDescent="0.25">
      <c r="B23" s="1">
        <v>15</v>
      </c>
      <c r="C23" s="1" t="s">
        <v>86</v>
      </c>
      <c r="D23" s="1">
        <v>2</v>
      </c>
      <c r="E23" s="1">
        <v>2</v>
      </c>
      <c r="F23" s="1">
        <v>2</v>
      </c>
      <c r="G23" s="1">
        <v>2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2</v>
      </c>
      <c r="O23" s="64">
        <f t="shared" si="0"/>
        <v>16</v>
      </c>
      <c r="P23" s="65">
        <f t="shared" si="1"/>
        <v>1.4545454545454546</v>
      </c>
      <c r="Q23" s="12" t="s">
        <v>15</v>
      </c>
    </row>
    <row r="24" spans="2:17" x14ac:dyDescent="0.25">
      <c r="B24" s="1">
        <v>16</v>
      </c>
      <c r="C24" s="1" t="s">
        <v>87</v>
      </c>
      <c r="D24" s="1">
        <v>2</v>
      </c>
      <c r="E24" s="1">
        <v>2</v>
      </c>
      <c r="F24" s="1">
        <v>1</v>
      </c>
      <c r="G24" s="1">
        <v>1</v>
      </c>
      <c r="H24" s="1">
        <v>2</v>
      </c>
      <c r="I24" s="1">
        <v>2</v>
      </c>
      <c r="J24" s="1">
        <v>1</v>
      </c>
      <c r="K24" s="1">
        <v>1</v>
      </c>
      <c r="L24" s="1">
        <v>2</v>
      </c>
      <c r="M24" s="1">
        <v>1</v>
      </c>
      <c r="N24" s="1">
        <v>2</v>
      </c>
      <c r="O24" s="64">
        <f t="shared" si="0"/>
        <v>17</v>
      </c>
      <c r="P24" s="65">
        <f t="shared" si="1"/>
        <v>1.5454545454545454</v>
      </c>
      <c r="Q24" s="12" t="s">
        <v>15</v>
      </c>
    </row>
    <row r="25" spans="2:17" x14ac:dyDescent="0.25">
      <c r="B25" s="1">
        <v>17</v>
      </c>
      <c r="C25" s="1" t="s">
        <v>88</v>
      </c>
      <c r="D25" s="1">
        <v>2</v>
      </c>
      <c r="E25" s="1">
        <v>2</v>
      </c>
      <c r="F25" s="1">
        <v>1</v>
      </c>
      <c r="G25" s="1">
        <v>1</v>
      </c>
      <c r="H25" s="1">
        <v>2</v>
      </c>
      <c r="I25" s="1">
        <v>2</v>
      </c>
      <c r="J25" s="1">
        <v>2</v>
      </c>
      <c r="K25" s="1">
        <v>1</v>
      </c>
      <c r="L25" s="1">
        <v>1</v>
      </c>
      <c r="M25" s="1">
        <v>2</v>
      </c>
      <c r="N25" s="1">
        <v>1</v>
      </c>
      <c r="O25" s="64">
        <f t="shared" si="0"/>
        <v>17</v>
      </c>
      <c r="P25" s="65">
        <f t="shared" si="1"/>
        <v>1.5454545454545454</v>
      </c>
      <c r="Q25" s="12" t="s">
        <v>15</v>
      </c>
    </row>
    <row r="26" spans="2:17" x14ac:dyDescent="0.25">
      <c r="B26" s="1">
        <v>18</v>
      </c>
      <c r="C26" s="1" t="s">
        <v>89</v>
      </c>
      <c r="D26" s="1">
        <v>1</v>
      </c>
      <c r="E26" s="1">
        <v>1</v>
      </c>
      <c r="F26" s="1">
        <v>2</v>
      </c>
      <c r="G26" s="1">
        <v>1</v>
      </c>
      <c r="H26" s="1">
        <v>2</v>
      </c>
      <c r="I26" s="1">
        <v>1</v>
      </c>
      <c r="J26" s="1">
        <v>1</v>
      </c>
      <c r="K26" s="1">
        <v>2</v>
      </c>
      <c r="L26" s="1">
        <v>2</v>
      </c>
      <c r="M26" s="1">
        <v>1</v>
      </c>
      <c r="N26" s="1">
        <v>2</v>
      </c>
      <c r="O26" s="64">
        <f t="shared" si="0"/>
        <v>16</v>
      </c>
      <c r="P26" s="65">
        <f t="shared" si="1"/>
        <v>1.4545454545454546</v>
      </c>
      <c r="Q26" s="12" t="s">
        <v>15</v>
      </c>
    </row>
    <row r="27" spans="2:17" x14ac:dyDescent="0.25">
      <c r="B27" s="1">
        <v>19</v>
      </c>
      <c r="C27" s="1" t="s">
        <v>90</v>
      </c>
      <c r="D27" s="1">
        <v>1</v>
      </c>
      <c r="E27" s="1">
        <v>1</v>
      </c>
      <c r="F27" s="1">
        <v>2</v>
      </c>
      <c r="G27" s="1">
        <v>2</v>
      </c>
      <c r="H27" s="1">
        <v>1</v>
      </c>
      <c r="I27" s="1">
        <v>2</v>
      </c>
      <c r="J27" s="1">
        <v>2</v>
      </c>
      <c r="K27" s="1">
        <v>1</v>
      </c>
      <c r="L27" s="1">
        <v>2</v>
      </c>
      <c r="M27" s="1">
        <v>1</v>
      </c>
      <c r="N27" s="1">
        <v>1</v>
      </c>
      <c r="O27" s="64">
        <f t="shared" si="0"/>
        <v>16</v>
      </c>
      <c r="P27" s="65">
        <f t="shared" si="1"/>
        <v>1.4545454545454546</v>
      </c>
      <c r="Q27" s="12" t="s">
        <v>15</v>
      </c>
    </row>
    <row r="28" spans="2:17" x14ac:dyDescent="0.25">
      <c r="B28" s="1">
        <v>20</v>
      </c>
      <c r="C28" s="1" t="s">
        <v>91</v>
      </c>
      <c r="D28" s="1">
        <v>1</v>
      </c>
      <c r="E28" s="1">
        <v>2</v>
      </c>
      <c r="F28" s="1">
        <v>2</v>
      </c>
      <c r="G28" s="1">
        <v>2</v>
      </c>
      <c r="H28" s="1">
        <v>1</v>
      </c>
      <c r="I28" s="1">
        <v>1</v>
      </c>
      <c r="J28" s="1">
        <v>1</v>
      </c>
      <c r="K28" s="1">
        <v>2</v>
      </c>
      <c r="L28" s="1">
        <v>1</v>
      </c>
      <c r="M28" s="1">
        <v>2</v>
      </c>
      <c r="N28" s="1">
        <v>1</v>
      </c>
      <c r="O28" s="64">
        <f t="shared" si="0"/>
        <v>16</v>
      </c>
      <c r="P28" s="65">
        <f t="shared" si="1"/>
        <v>1.4545454545454546</v>
      </c>
      <c r="Q28" s="12" t="s">
        <v>15</v>
      </c>
    </row>
    <row r="29" spans="2:17" x14ac:dyDescent="0.25">
      <c r="B29" s="1">
        <v>21</v>
      </c>
      <c r="C29" s="1" t="s">
        <v>123</v>
      </c>
      <c r="D29" s="1">
        <v>1</v>
      </c>
      <c r="E29" s="1">
        <v>2</v>
      </c>
      <c r="F29" s="1">
        <v>1</v>
      </c>
      <c r="G29" s="1">
        <v>2</v>
      </c>
      <c r="H29" s="1">
        <v>1</v>
      </c>
      <c r="I29" s="1">
        <v>2</v>
      </c>
      <c r="J29" s="1">
        <v>1</v>
      </c>
      <c r="K29" s="1">
        <v>2</v>
      </c>
      <c r="L29" s="1">
        <v>1</v>
      </c>
      <c r="M29" s="1">
        <v>2</v>
      </c>
      <c r="N29" s="1">
        <v>1</v>
      </c>
      <c r="O29" s="64">
        <f t="shared" si="0"/>
        <v>16</v>
      </c>
      <c r="P29" s="65">
        <f t="shared" si="1"/>
        <v>1.4545454545454546</v>
      </c>
      <c r="Q29" s="12" t="s">
        <v>15</v>
      </c>
    </row>
    <row r="30" spans="2:17" x14ac:dyDescent="0.25">
      <c r="B30" s="1">
        <v>22</v>
      </c>
      <c r="C30" s="1" t="s">
        <v>92</v>
      </c>
      <c r="D30" s="1">
        <v>2</v>
      </c>
      <c r="E30" s="1">
        <v>1</v>
      </c>
      <c r="F30" s="1">
        <v>2</v>
      </c>
      <c r="G30" s="1">
        <v>1</v>
      </c>
      <c r="H30" s="1">
        <v>2</v>
      </c>
      <c r="I30" s="1">
        <v>1</v>
      </c>
      <c r="J30" s="1">
        <v>2</v>
      </c>
      <c r="K30" s="1">
        <v>1</v>
      </c>
      <c r="L30" s="1">
        <v>2</v>
      </c>
      <c r="M30" s="1">
        <v>1</v>
      </c>
      <c r="N30" s="1">
        <v>2</v>
      </c>
      <c r="O30" s="64">
        <f t="shared" si="0"/>
        <v>17</v>
      </c>
      <c r="P30" s="65">
        <f t="shared" si="1"/>
        <v>1.5454545454545454</v>
      </c>
      <c r="Q30" s="12" t="s">
        <v>15</v>
      </c>
    </row>
    <row r="31" spans="2:17" x14ac:dyDescent="0.25">
      <c r="B31" s="1">
        <v>23</v>
      </c>
      <c r="C31" s="1" t="s">
        <v>93</v>
      </c>
      <c r="D31" s="1">
        <v>2</v>
      </c>
      <c r="E31" s="1">
        <v>1</v>
      </c>
      <c r="F31" s="1">
        <v>1</v>
      </c>
      <c r="G31" s="1">
        <v>1</v>
      </c>
      <c r="H31" s="1">
        <v>2</v>
      </c>
      <c r="I31" s="1">
        <v>2</v>
      </c>
      <c r="J31" s="1">
        <v>1</v>
      </c>
      <c r="K31" s="1">
        <v>1</v>
      </c>
      <c r="L31" s="1">
        <v>2</v>
      </c>
      <c r="M31" s="1">
        <v>2</v>
      </c>
      <c r="N31" s="1">
        <v>2</v>
      </c>
      <c r="O31" s="64">
        <f t="shared" si="0"/>
        <v>17</v>
      </c>
      <c r="P31" s="65">
        <f t="shared" si="1"/>
        <v>1.5454545454545454</v>
      </c>
      <c r="Q31" s="12" t="s">
        <v>15</v>
      </c>
    </row>
    <row r="32" spans="2:17" x14ac:dyDescent="0.25">
      <c r="B32" s="1">
        <v>24</v>
      </c>
      <c r="C32" s="1" t="s">
        <v>94</v>
      </c>
      <c r="D32" s="1">
        <v>1</v>
      </c>
      <c r="E32" s="1">
        <v>1</v>
      </c>
      <c r="F32" s="1">
        <v>1</v>
      </c>
      <c r="G32" s="1">
        <v>2</v>
      </c>
      <c r="H32" s="1">
        <v>2</v>
      </c>
      <c r="I32" s="1">
        <v>2</v>
      </c>
      <c r="J32" s="1">
        <v>1</v>
      </c>
      <c r="K32" s="1">
        <v>2</v>
      </c>
      <c r="L32" s="1">
        <v>1</v>
      </c>
      <c r="M32" s="1">
        <v>2</v>
      </c>
      <c r="N32" s="1">
        <v>2</v>
      </c>
      <c r="O32" s="64">
        <f t="shared" si="0"/>
        <v>17</v>
      </c>
      <c r="P32" s="65">
        <f t="shared" si="1"/>
        <v>1.5454545454545454</v>
      </c>
      <c r="Q32" s="12" t="s">
        <v>15</v>
      </c>
    </row>
    <row r="33" spans="2:17" x14ac:dyDescent="0.25">
      <c r="B33" s="1">
        <v>25</v>
      </c>
      <c r="C33" s="1" t="s">
        <v>95</v>
      </c>
      <c r="D33" s="1">
        <v>2</v>
      </c>
      <c r="E33" s="1">
        <v>2</v>
      </c>
      <c r="F33" s="1">
        <v>2</v>
      </c>
      <c r="G33" s="1">
        <v>1</v>
      </c>
      <c r="H33" s="1">
        <v>2</v>
      </c>
      <c r="I33" s="1">
        <v>1</v>
      </c>
      <c r="J33" s="1">
        <v>2</v>
      </c>
      <c r="K33" s="1">
        <v>1</v>
      </c>
      <c r="L33" s="1">
        <v>2</v>
      </c>
      <c r="M33" s="1">
        <v>1</v>
      </c>
      <c r="N33" s="1">
        <v>2</v>
      </c>
      <c r="O33" s="64">
        <f t="shared" si="0"/>
        <v>18</v>
      </c>
      <c r="P33" s="65">
        <f t="shared" si="1"/>
        <v>1.6363636363636365</v>
      </c>
      <c r="Q33" s="12" t="s">
        <v>16</v>
      </c>
    </row>
    <row r="34" spans="2:17" x14ac:dyDescent="0.25">
      <c r="B34" s="40"/>
      <c r="C34" s="40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  <c r="P34" s="1" t="s">
        <v>11</v>
      </c>
      <c r="Q34" s="10" t="s">
        <v>8</v>
      </c>
    </row>
    <row r="35" spans="2:17" x14ac:dyDescent="0.25">
      <c r="B35" s="40"/>
      <c r="C35" s="40"/>
      <c r="D35" s="45" t="s">
        <v>22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27">
        <f>COUNTA(C9:C33)</f>
        <v>25</v>
      </c>
      <c r="Q35" s="27">
        <v>100</v>
      </c>
    </row>
    <row r="36" spans="2:17" x14ac:dyDescent="0.25">
      <c r="B36" s="40"/>
      <c r="C36" s="40"/>
      <c r="D36" s="48" t="s">
        <v>124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1">
        <f>COUNTIF(Q9:Q33,"І ур")</f>
        <v>17</v>
      </c>
      <c r="Q36" s="3">
        <f>(P36/P35)*100</f>
        <v>68</v>
      </c>
    </row>
    <row r="37" spans="2:17" x14ac:dyDescent="0.25">
      <c r="B37" s="40"/>
      <c r="C37" s="40"/>
      <c r="D37" s="48" t="s">
        <v>23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1">
        <f>COUNTIF(Q9:Q33,"ІІ ур")</f>
        <v>8</v>
      </c>
      <c r="Q37" s="3">
        <f>(P37/P35)*100</f>
        <v>32</v>
      </c>
    </row>
    <row r="38" spans="2:17" x14ac:dyDescent="0.25">
      <c r="B38" s="41"/>
      <c r="C38" s="41"/>
      <c r="D38" s="48" t="s">
        <v>24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1">
        <f>COUNTIF(Q9:Q33,"ІІІ ур")</f>
        <v>0</v>
      </c>
      <c r="Q38" s="3">
        <f>(P38/P35)*100</f>
        <v>0</v>
      </c>
    </row>
  </sheetData>
  <mergeCells count="17">
    <mergeCell ref="B34:B38"/>
    <mergeCell ref="C34:C38"/>
    <mergeCell ref="D34:O34"/>
    <mergeCell ref="D35:O35"/>
    <mergeCell ref="D36:O36"/>
    <mergeCell ref="D37:O37"/>
    <mergeCell ref="D38:O38"/>
    <mergeCell ref="A2:R2"/>
    <mergeCell ref="A3:R3"/>
    <mergeCell ref="A4:R4"/>
    <mergeCell ref="B6:Q6"/>
    <mergeCell ref="B7:B8"/>
    <mergeCell ref="C7:C8"/>
    <mergeCell ref="D7:N7"/>
    <mergeCell ref="O7:O8"/>
    <mergeCell ref="P7:P8"/>
    <mergeCell ref="Q7:Q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100"/>
  <sheetViews>
    <sheetView tabSelected="1" view="pageBreakPreview" topLeftCell="F1" zoomScale="60" zoomScaleNormal="78" workbookViewId="0">
      <selection activeCell="S47" sqref="S47"/>
    </sheetView>
  </sheetViews>
  <sheetFormatPr defaultRowHeight="15" x14ac:dyDescent="0.25"/>
  <cols>
    <col min="2" max="2" width="4.85546875" customWidth="1"/>
    <col min="3" max="3" width="24" customWidth="1"/>
    <col min="4" max="4" width="16.7109375" customWidth="1"/>
    <col min="5" max="5" width="10.85546875" customWidth="1"/>
    <col min="6" max="6" width="16.42578125" customWidth="1"/>
    <col min="7" max="7" width="8.28515625" customWidth="1"/>
    <col min="8" max="8" width="5.7109375" customWidth="1"/>
    <col min="9" max="9" width="7.85546875" customWidth="1"/>
    <col min="10" max="10" width="5.7109375" customWidth="1"/>
    <col min="11" max="11" width="6.85546875" customWidth="1"/>
    <col min="12" max="12" width="17.85546875" customWidth="1"/>
    <col min="13" max="13" width="7.7109375" customWidth="1"/>
    <col min="14" max="14" width="8.140625" customWidth="1"/>
    <col min="15" max="15" width="11.140625" customWidth="1"/>
    <col min="16" max="16" width="8" customWidth="1"/>
    <col min="17" max="17" width="7.5703125" customWidth="1"/>
    <col min="18" max="18" width="9.85546875" customWidth="1"/>
    <col min="19" max="19" width="7" customWidth="1"/>
    <col min="20" max="20" width="6.42578125" customWidth="1"/>
    <col min="21" max="21" width="7" customWidth="1"/>
    <col min="22" max="22" width="5.85546875" customWidth="1"/>
    <col min="23" max="23" width="8.85546875" customWidth="1"/>
    <col min="24" max="24" width="7.140625" customWidth="1"/>
    <col min="25" max="26" width="5" customWidth="1"/>
    <col min="27" max="27" width="10.140625" customWidth="1"/>
    <col min="28" max="29" width="12.85546875" bestFit="1" customWidth="1"/>
    <col min="30" max="30" width="11.28515625" customWidth="1"/>
    <col min="33" max="33" width="16.140625" customWidth="1"/>
  </cols>
  <sheetData>
    <row r="2" spans="1:84" x14ac:dyDescent="0.25"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</row>
    <row r="3" spans="1:84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</row>
    <row r="4" spans="1:84" x14ac:dyDescent="0.25">
      <c r="A4" s="30" t="s">
        <v>103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</row>
    <row r="5" spans="1:84" x14ac:dyDescent="0.25">
      <c r="A5" s="30" t="s">
        <v>104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7" spans="1:84" ht="28.5" customHeight="1" x14ac:dyDescent="0.25">
      <c r="B7" s="49" t="s">
        <v>1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49"/>
      <c r="AJ7" s="49"/>
      <c r="AM7" s="32"/>
      <c r="AN7" s="32"/>
      <c r="AO7" s="34"/>
      <c r="AP7" s="34"/>
      <c r="AQ7" s="34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4"/>
      <c r="BK7" s="34"/>
      <c r="BL7" s="34"/>
      <c r="BM7" s="33"/>
      <c r="BN7" s="33"/>
      <c r="BO7" s="33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</row>
    <row r="8" spans="1:84" ht="90.6" customHeight="1" x14ac:dyDescent="0.25">
      <c r="B8" s="51" t="s">
        <v>2</v>
      </c>
      <c r="C8" s="52" t="s">
        <v>3</v>
      </c>
      <c r="D8" s="51" t="s">
        <v>13</v>
      </c>
      <c r="E8" s="53"/>
      <c r="F8" s="53"/>
      <c r="G8" s="53"/>
      <c r="H8" s="53"/>
      <c r="I8" s="53"/>
      <c r="J8" s="54" t="s">
        <v>9</v>
      </c>
      <c r="K8" s="55" t="s">
        <v>10</v>
      </c>
      <c r="L8" s="56" t="s">
        <v>12</v>
      </c>
      <c r="M8" s="57" t="s">
        <v>4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  <c r="AE8" s="54" t="s">
        <v>9</v>
      </c>
      <c r="AF8" s="55" t="s">
        <v>10</v>
      </c>
      <c r="AG8" s="56" t="s">
        <v>12</v>
      </c>
      <c r="AH8" s="60" t="s">
        <v>5</v>
      </c>
      <c r="AI8" s="28" t="s">
        <v>6</v>
      </c>
      <c r="AJ8" s="62" t="s">
        <v>7</v>
      </c>
      <c r="AM8" s="32"/>
      <c r="AN8" s="32"/>
      <c r="AO8" s="34"/>
      <c r="AP8" s="34"/>
      <c r="AQ8" s="34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34"/>
      <c r="BK8" s="34"/>
      <c r="BL8" s="34"/>
      <c r="BM8" s="33"/>
      <c r="BN8" s="33"/>
      <c r="BO8" s="33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</row>
    <row r="9" spans="1:84" ht="409.5" x14ac:dyDescent="0.25">
      <c r="B9" s="51"/>
      <c r="C9" s="51"/>
      <c r="D9" s="13" t="s">
        <v>26</v>
      </c>
      <c r="E9" s="13" t="s">
        <v>27</v>
      </c>
      <c r="F9" s="13" t="s">
        <v>28</v>
      </c>
      <c r="G9" s="13" t="s">
        <v>29</v>
      </c>
      <c r="H9" s="13" t="s">
        <v>30</v>
      </c>
      <c r="I9" s="13" t="s">
        <v>31</v>
      </c>
      <c r="J9" s="54"/>
      <c r="K9" s="55"/>
      <c r="L9" s="56"/>
      <c r="M9" s="13" t="s">
        <v>32</v>
      </c>
      <c r="N9" s="13" t="s">
        <v>33</v>
      </c>
      <c r="O9" s="13" t="s">
        <v>34</v>
      </c>
      <c r="P9" s="13" t="s">
        <v>35</v>
      </c>
      <c r="Q9" s="13" t="s">
        <v>36</v>
      </c>
      <c r="R9" s="13" t="s">
        <v>37</v>
      </c>
      <c r="S9" s="13" t="s">
        <v>38</v>
      </c>
      <c r="T9" s="13" t="s">
        <v>39</v>
      </c>
      <c r="U9" s="13" t="s">
        <v>40</v>
      </c>
      <c r="V9" s="13" t="s">
        <v>41</v>
      </c>
      <c r="W9" s="13" t="s">
        <v>42</v>
      </c>
      <c r="X9" s="13" t="s">
        <v>43</v>
      </c>
      <c r="Y9" s="13" t="s">
        <v>44</v>
      </c>
      <c r="Z9" s="13" t="s">
        <v>45</v>
      </c>
      <c r="AA9" s="13" t="s">
        <v>46</v>
      </c>
      <c r="AB9" s="13" t="s">
        <v>47</v>
      </c>
      <c r="AC9" s="13" t="s">
        <v>48</v>
      </c>
      <c r="AD9" s="13" t="s">
        <v>49</v>
      </c>
      <c r="AE9" s="54"/>
      <c r="AF9" s="55"/>
      <c r="AG9" s="56"/>
      <c r="AH9" s="61"/>
      <c r="AI9" s="28"/>
      <c r="AJ9" s="62"/>
      <c r="AM9" s="16"/>
      <c r="AN9" s="17"/>
      <c r="AO9" s="21"/>
      <c r="AP9" s="21"/>
      <c r="AQ9" s="22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2"/>
      <c r="BM9" s="23"/>
      <c r="BN9" s="23"/>
      <c r="BO9" s="22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</row>
    <row r="10" spans="1:84" ht="15.75" x14ac:dyDescent="0.25">
      <c r="B10" s="1">
        <v>1</v>
      </c>
      <c r="C10" s="1" t="s">
        <v>82</v>
      </c>
      <c r="D10" s="1">
        <v>2</v>
      </c>
      <c r="E10" s="1">
        <v>3</v>
      </c>
      <c r="F10" s="1">
        <v>2</v>
      </c>
      <c r="G10" s="1">
        <v>3</v>
      </c>
      <c r="H10" s="1">
        <v>3</v>
      </c>
      <c r="I10" s="1">
        <v>3</v>
      </c>
      <c r="J10" s="4">
        <f>SUM(D10:I10)</f>
        <v>16</v>
      </c>
      <c r="K10" s="6">
        <f>AVERAGE(D10:I10)</f>
        <v>2.6666666666666665</v>
      </c>
      <c r="L10" s="12" t="s">
        <v>17</v>
      </c>
      <c r="M10" s="1">
        <v>2</v>
      </c>
      <c r="N10" s="1">
        <v>3</v>
      </c>
      <c r="O10" s="1">
        <v>3</v>
      </c>
      <c r="P10" s="1">
        <v>3</v>
      </c>
      <c r="Q10" s="1">
        <v>3</v>
      </c>
      <c r="R10" s="1">
        <v>2</v>
      </c>
      <c r="S10" s="1">
        <v>2</v>
      </c>
      <c r="T10" s="1">
        <v>3</v>
      </c>
      <c r="U10" s="1">
        <v>3</v>
      </c>
      <c r="V10" s="1">
        <v>2</v>
      </c>
      <c r="W10" s="1">
        <v>3</v>
      </c>
      <c r="X10" s="1">
        <v>2</v>
      </c>
      <c r="Y10" s="1">
        <v>3</v>
      </c>
      <c r="Z10" s="1">
        <v>2</v>
      </c>
      <c r="AA10" s="1">
        <v>3</v>
      </c>
      <c r="AB10" s="1">
        <v>3</v>
      </c>
      <c r="AC10" s="1">
        <v>3</v>
      </c>
      <c r="AD10" s="1">
        <v>3</v>
      </c>
      <c r="AE10" s="4">
        <f>SUM(M10:AD10)</f>
        <v>48</v>
      </c>
      <c r="AF10" s="6">
        <f>AVERAGE(AE10/18)</f>
        <v>2.6666666666666665</v>
      </c>
      <c r="AG10" s="12" t="s">
        <v>17</v>
      </c>
      <c r="AH10" s="5">
        <f>J10+AE10</f>
        <v>64</v>
      </c>
      <c r="AI10" s="7">
        <f>AH10/24</f>
        <v>2.6666666666666665</v>
      </c>
      <c r="AJ10" s="12" t="s">
        <v>17</v>
      </c>
      <c r="AM10" s="16"/>
      <c r="AN10" s="17"/>
      <c r="AO10" s="21"/>
      <c r="AP10" s="21"/>
      <c r="AQ10" s="22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2"/>
      <c r="BM10" s="23"/>
      <c r="BN10" s="23"/>
      <c r="BO10" s="22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</row>
    <row r="11" spans="1:84" ht="15.75" x14ac:dyDescent="0.25">
      <c r="B11" s="1">
        <v>2</v>
      </c>
      <c r="C11" s="1" t="s">
        <v>85</v>
      </c>
      <c r="D11" s="1">
        <v>3</v>
      </c>
      <c r="E11" s="1">
        <v>2</v>
      </c>
      <c r="F11" s="1">
        <v>3</v>
      </c>
      <c r="G11" s="1">
        <v>3</v>
      </c>
      <c r="H11" s="1">
        <v>2</v>
      </c>
      <c r="I11" s="1">
        <v>3</v>
      </c>
      <c r="J11" s="4">
        <f t="shared" ref="J11:J32" si="0">SUM(D11:I11)</f>
        <v>16</v>
      </c>
      <c r="K11" s="6">
        <f t="shared" ref="K11:K32" si="1">AVERAGE(D11:I11)</f>
        <v>2.6666666666666665</v>
      </c>
      <c r="L11" s="12" t="s">
        <v>17</v>
      </c>
      <c r="M11" s="1">
        <v>2</v>
      </c>
      <c r="N11" s="1">
        <v>3</v>
      </c>
      <c r="O11" s="1">
        <v>2</v>
      </c>
      <c r="P11" s="1">
        <v>2</v>
      </c>
      <c r="Q11" s="1">
        <v>3</v>
      </c>
      <c r="R11" s="1">
        <v>2</v>
      </c>
      <c r="S11" s="1">
        <v>3</v>
      </c>
      <c r="T11" s="1">
        <v>2</v>
      </c>
      <c r="U11" s="1">
        <v>2</v>
      </c>
      <c r="V11" s="1">
        <v>2</v>
      </c>
      <c r="W11" s="1">
        <v>3</v>
      </c>
      <c r="X11" s="1">
        <v>2</v>
      </c>
      <c r="Y11" s="1">
        <v>3</v>
      </c>
      <c r="Z11" s="1">
        <v>3</v>
      </c>
      <c r="AA11" s="1">
        <v>3</v>
      </c>
      <c r="AB11" s="1">
        <v>2</v>
      </c>
      <c r="AC11" s="1">
        <v>2</v>
      </c>
      <c r="AD11" s="1">
        <v>2</v>
      </c>
      <c r="AE11" s="4">
        <f t="shared" ref="AE11:AE32" si="2">SUM(M11:AD11)</f>
        <v>43</v>
      </c>
      <c r="AF11" s="6">
        <f t="shared" ref="AF11:AF32" si="3">AVERAGE(AE11/18)</f>
        <v>2.3888888888888888</v>
      </c>
      <c r="AG11" s="12" t="s">
        <v>16</v>
      </c>
      <c r="AH11" s="5">
        <f t="shared" ref="AH11:AH32" si="4">J11+AE11</f>
        <v>59</v>
      </c>
      <c r="AI11" s="7">
        <f t="shared" ref="AI11:AI32" si="5">AH11/24</f>
        <v>2.4583333333333335</v>
      </c>
      <c r="AJ11" s="12" t="s">
        <v>16</v>
      </c>
      <c r="AM11" s="16"/>
      <c r="AN11" s="17"/>
      <c r="AO11" s="21"/>
      <c r="AP11" s="21"/>
      <c r="AQ11" s="22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2"/>
      <c r="BM11" s="23"/>
      <c r="BN11" s="23"/>
      <c r="BO11" s="22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</row>
    <row r="12" spans="1:84" ht="15.75" x14ac:dyDescent="0.25">
      <c r="B12" s="1">
        <v>3</v>
      </c>
      <c r="C12" s="1" t="s">
        <v>91</v>
      </c>
      <c r="D12" s="1">
        <v>3</v>
      </c>
      <c r="E12" s="1">
        <v>2</v>
      </c>
      <c r="F12" s="1">
        <v>2</v>
      </c>
      <c r="G12" s="1">
        <v>3</v>
      </c>
      <c r="H12" s="1">
        <v>2</v>
      </c>
      <c r="I12" s="1">
        <v>2</v>
      </c>
      <c r="J12" s="4">
        <f t="shared" si="0"/>
        <v>14</v>
      </c>
      <c r="K12" s="6">
        <f t="shared" si="1"/>
        <v>2.3333333333333335</v>
      </c>
      <c r="L12" s="12" t="s">
        <v>16</v>
      </c>
      <c r="M12" s="1">
        <v>2</v>
      </c>
      <c r="N12" s="1">
        <v>2</v>
      </c>
      <c r="O12" s="1">
        <v>3</v>
      </c>
      <c r="P12" s="1">
        <v>3</v>
      </c>
      <c r="Q12" s="1">
        <v>2</v>
      </c>
      <c r="R12" s="1">
        <v>2</v>
      </c>
      <c r="S12" s="1">
        <v>3</v>
      </c>
      <c r="T12" s="1">
        <v>2</v>
      </c>
      <c r="U12" s="1">
        <v>3</v>
      </c>
      <c r="V12" s="1">
        <v>3</v>
      </c>
      <c r="W12" s="1">
        <v>3</v>
      </c>
      <c r="X12" s="1">
        <v>2</v>
      </c>
      <c r="Y12" s="1">
        <v>3</v>
      </c>
      <c r="Z12" s="1">
        <v>3</v>
      </c>
      <c r="AA12" s="1">
        <v>2</v>
      </c>
      <c r="AB12" s="1">
        <v>3</v>
      </c>
      <c r="AC12" s="1">
        <v>3</v>
      </c>
      <c r="AD12" s="1">
        <v>3</v>
      </c>
      <c r="AE12" s="4">
        <f t="shared" si="2"/>
        <v>47</v>
      </c>
      <c r="AF12" s="6">
        <f t="shared" si="3"/>
        <v>2.6111111111111112</v>
      </c>
      <c r="AG12" s="12" t="s">
        <v>17</v>
      </c>
      <c r="AH12" s="5">
        <f t="shared" si="4"/>
        <v>61</v>
      </c>
      <c r="AI12" s="7">
        <f t="shared" si="5"/>
        <v>2.5416666666666665</v>
      </c>
      <c r="AJ12" s="12" t="s">
        <v>16</v>
      </c>
      <c r="AM12" s="16"/>
      <c r="AN12" s="17"/>
      <c r="AO12" s="21"/>
      <c r="AP12" s="21"/>
      <c r="AQ12" s="22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2"/>
      <c r="BM12" s="23"/>
      <c r="BN12" s="23"/>
      <c r="BO12" s="22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</row>
    <row r="13" spans="1:84" ht="15.75" x14ac:dyDescent="0.25">
      <c r="B13" s="1">
        <v>4</v>
      </c>
      <c r="C13" s="1" t="s">
        <v>89</v>
      </c>
      <c r="D13" s="1">
        <v>2</v>
      </c>
      <c r="E13" s="1">
        <v>3</v>
      </c>
      <c r="F13" s="1">
        <v>3</v>
      </c>
      <c r="G13" s="1">
        <v>3</v>
      </c>
      <c r="H13" s="1">
        <v>2</v>
      </c>
      <c r="I13" s="1">
        <v>2</v>
      </c>
      <c r="J13" s="4">
        <f t="shared" si="0"/>
        <v>15</v>
      </c>
      <c r="K13" s="6">
        <f t="shared" si="1"/>
        <v>2.5</v>
      </c>
      <c r="L13" s="12" t="s">
        <v>16</v>
      </c>
      <c r="M13" s="1">
        <v>2</v>
      </c>
      <c r="N13" s="1">
        <v>3</v>
      </c>
      <c r="O13" s="1">
        <v>3</v>
      </c>
      <c r="P13" s="1">
        <v>3</v>
      </c>
      <c r="Q13" s="1">
        <v>2</v>
      </c>
      <c r="R13" s="1">
        <v>2</v>
      </c>
      <c r="S13" s="1">
        <v>3</v>
      </c>
      <c r="T13" s="1">
        <v>3</v>
      </c>
      <c r="U13" s="1">
        <v>2</v>
      </c>
      <c r="V13" s="1">
        <v>3</v>
      </c>
      <c r="W13" s="1">
        <v>2</v>
      </c>
      <c r="X13" s="1">
        <v>3</v>
      </c>
      <c r="Y13" s="1">
        <v>3</v>
      </c>
      <c r="Z13" s="1">
        <v>3</v>
      </c>
      <c r="AA13" s="1">
        <v>2</v>
      </c>
      <c r="AB13" s="1">
        <v>3</v>
      </c>
      <c r="AC13" s="1">
        <v>3</v>
      </c>
      <c r="AD13" s="1">
        <v>3</v>
      </c>
      <c r="AE13" s="4">
        <f t="shared" si="2"/>
        <v>48</v>
      </c>
      <c r="AF13" s="6">
        <f t="shared" si="3"/>
        <v>2.6666666666666665</v>
      </c>
      <c r="AG13" s="12" t="s">
        <v>17</v>
      </c>
      <c r="AH13" s="5">
        <f t="shared" si="4"/>
        <v>63</v>
      </c>
      <c r="AI13" s="7">
        <f t="shared" si="5"/>
        <v>2.625</v>
      </c>
      <c r="AJ13" s="12" t="s">
        <v>17</v>
      </c>
      <c r="AM13" s="16"/>
      <c r="AN13" s="17"/>
      <c r="AO13" s="21"/>
      <c r="AP13" s="21"/>
      <c r="AQ13" s="22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</row>
    <row r="14" spans="1:84" ht="15.75" x14ac:dyDescent="0.25">
      <c r="B14" s="1">
        <v>5</v>
      </c>
      <c r="C14" s="1" t="s">
        <v>88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2</v>
      </c>
      <c r="J14" s="4">
        <f t="shared" si="0"/>
        <v>16</v>
      </c>
      <c r="K14" s="6">
        <f t="shared" si="1"/>
        <v>2.6666666666666665</v>
      </c>
      <c r="L14" s="12" t="s">
        <v>17</v>
      </c>
      <c r="M14" s="1">
        <v>3</v>
      </c>
      <c r="N14" s="1">
        <v>2</v>
      </c>
      <c r="O14" s="1">
        <v>3</v>
      </c>
      <c r="P14" s="1">
        <v>3</v>
      </c>
      <c r="Q14" s="1">
        <v>2</v>
      </c>
      <c r="R14" s="1">
        <v>2</v>
      </c>
      <c r="S14" s="1">
        <v>3</v>
      </c>
      <c r="T14" s="1">
        <v>3</v>
      </c>
      <c r="U14" s="1">
        <v>3</v>
      </c>
      <c r="V14" s="1">
        <v>2</v>
      </c>
      <c r="W14" s="1">
        <v>2</v>
      </c>
      <c r="X14" s="1">
        <v>2</v>
      </c>
      <c r="Y14" s="1">
        <v>3</v>
      </c>
      <c r="Z14" s="1">
        <v>3</v>
      </c>
      <c r="AA14" s="1">
        <v>2</v>
      </c>
      <c r="AB14" s="1">
        <v>3</v>
      </c>
      <c r="AC14" s="1">
        <v>3</v>
      </c>
      <c r="AD14" s="1">
        <v>3</v>
      </c>
      <c r="AE14" s="4">
        <f t="shared" si="2"/>
        <v>47</v>
      </c>
      <c r="AF14" s="6">
        <f t="shared" si="3"/>
        <v>2.6111111111111112</v>
      </c>
      <c r="AG14" s="12" t="s">
        <v>17</v>
      </c>
      <c r="AH14" s="5">
        <f t="shared" si="4"/>
        <v>63</v>
      </c>
      <c r="AI14" s="7">
        <f t="shared" si="5"/>
        <v>2.625</v>
      </c>
      <c r="AJ14" s="12" t="s">
        <v>17</v>
      </c>
      <c r="AM14" s="16"/>
      <c r="AN14" s="17"/>
      <c r="AO14" s="21"/>
      <c r="AP14" s="21"/>
      <c r="AQ14" s="22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2"/>
      <c r="BM14" s="23"/>
      <c r="BN14" s="23"/>
      <c r="BO14" s="22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</row>
    <row r="15" spans="1:84" ht="15.75" x14ac:dyDescent="0.25">
      <c r="B15" s="1">
        <v>6</v>
      </c>
      <c r="C15" s="1" t="s">
        <v>90</v>
      </c>
      <c r="D15" s="1">
        <v>3</v>
      </c>
      <c r="E15" s="1">
        <v>2</v>
      </c>
      <c r="F15" s="1">
        <v>2</v>
      </c>
      <c r="G15" s="1">
        <v>3</v>
      </c>
      <c r="H15" s="1">
        <v>3</v>
      </c>
      <c r="I15" s="1">
        <v>3</v>
      </c>
      <c r="J15" s="4">
        <f t="shared" si="0"/>
        <v>16</v>
      </c>
      <c r="K15" s="6">
        <f t="shared" si="1"/>
        <v>2.6666666666666665</v>
      </c>
      <c r="L15" s="12" t="s">
        <v>17</v>
      </c>
      <c r="M15" s="1">
        <v>3</v>
      </c>
      <c r="N15" s="1">
        <v>2</v>
      </c>
      <c r="O15" s="1">
        <v>3</v>
      </c>
      <c r="P15" s="1">
        <v>3</v>
      </c>
      <c r="Q15" s="1">
        <v>3</v>
      </c>
      <c r="R15" s="1">
        <v>2</v>
      </c>
      <c r="S15" s="1">
        <v>2</v>
      </c>
      <c r="T15" s="1">
        <v>2</v>
      </c>
      <c r="U15" s="1">
        <v>3</v>
      </c>
      <c r="V15" s="1">
        <v>2</v>
      </c>
      <c r="W15" s="1">
        <v>3</v>
      </c>
      <c r="X15" s="1">
        <v>3</v>
      </c>
      <c r="Y15" s="1">
        <v>2</v>
      </c>
      <c r="Z15" s="1">
        <v>2</v>
      </c>
      <c r="AA15" s="1">
        <v>3</v>
      </c>
      <c r="AB15" s="1">
        <v>3</v>
      </c>
      <c r="AC15" s="1">
        <v>3</v>
      </c>
      <c r="AD15" s="1">
        <v>2</v>
      </c>
      <c r="AE15" s="4">
        <f t="shared" si="2"/>
        <v>46</v>
      </c>
      <c r="AF15" s="6">
        <f t="shared" si="3"/>
        <v>2.5555555555555554</v>
      </c>
      <c r="AG15" s="12" t="s">
        <v>16</v>
      </c>
      <c r="AH15" s="5">
        <f t="shared" si="4"/>
        <v>62</v>
      </c>
      <c r="AI15" s="7">
        <f t="shared" si="5"/>
        <v>2.5833333333333335</v>
      </c>
      <c r="AJ15" s="12" t="s">
        <v>16</v>
      </c>
      <c r="AM15" s="16"/>
      <c r="AN15" s="17"/>
      <c r="AO15" s="21"/>
      <c r="AP15" s="21"/>
      <c r="AQ15" s="22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2"/>
      <c r="BM15" s="23"/>
      <c r="BN15" s="23"/>
      <c r="BO15" s="22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</row>
    <row r="16" spans="1:84" ht="15.75" x14ac:dyDescent="0.25">
      <c r="B16" s="1">
        <v>7</v>
      </c>
      <c r="C16" s="1" t="s">
        <v>95</v>
      </c>
      <c r="D16" s="1">
        <v>2</v>
      </c>
      <c r="E16" s="1">
        <v>3</v>
      </c>
      <c r="F16" s="1">
        <v>3</v>
      </c>
      <c r="G16" s="1">
        <v>2</v>
      </c>
      <c r="H16" s="1">
        <v>3</v>
      </c>
      <c r="I16" s="1">
        <v>3</v>
      </c>
      <c r="J16" s="4">
        <f t="shared" si="0"/>
        <v>16</v>
      </c>
      <c r="K16" s="6">
        <f t="shared" si="1"/>
        <v>2.6666666666666665</v>
      </c>
      <c r="L16" s="12" t="s">
        <v>17</v>
      </c>
      <c r="M16" s="1">
        <v>2</v>
      </c>
      <c r="N16" s="1">
        <v>3</v>
      </c>
      <c r="O16" s="1">
        <v>2</v>
      </c>
      <c r="P16" s="1">
        <v>3</v>
      </c>
      <c r="Q16" s="1">
        <v>3</v>
      </c>
      <c r="R16" s="1">
        <v>3</v>
      </c>
      <c r="S16" s="1">
        <v>3</v>
      </c>
      <c r="T16" s="1">
        <v>3</v>
      </c>
      <c r="U16" s="1">
        <v>2</v>
      </c>
      <c r="V16" s="1">
        <v>3</v>
      </c>
      <c r="W16" s="1">
        <v>3</v>
      </c>
      <c r="X16" s="1">
        <v>3</v>
      </c>
      <c r="Y16" s="1">
        <v>2</v>
      </c>
      <c r="Z16" s="1">
        <v>3</v>
      </c>
      <c r="AA16" s="1">
        <v>3</v>
      </c>
      <c r="AB16" s="1">
        <v>3</v>
      </c>
      <c r="AC16" s="1">
        <v>3</v>
      </c>
      <c r="AD16" s="1">
        <v>3</v>
      </c>
      <c r="AE16" s="4">
        <f t="shared" si="2"/>
        <v>50</v>
      </c>
      <c r="AF16" s="6">
        <f t="shared" si="3"/>
        <v>2.7777777777777777</v>
      </c>
      <c r="AG16" s="12" t="s">
        <v>17</v>
      </c>
      <c r="AH16" s="5">
        <f t="shared" si="4"/>
        <v>66</v>
      </c>
      <c r="AI16" s="7">
        <f t="shared" si="5"/>
        <v>2.75</v>
      </c>
      <c r="AJ16" s="12" t="s">
        <v>17</v>
      </c>
      <c r="AM16" s="16"/>
      <c r="AN16" s="17"/>
      <c r="AO16" s="21"/>
      <c r="AP16" s="21"/>
      <c r="AQ16" s="22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3"/>
      <c r="BN16" s="23"/>
      <c r="BO16" s="22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</row>
    <row r="17" spans="2:84" ht="15.75" x14ac:dyDescent="0.25">
      <c r="B17" s="1">
        <v>8</v>
      </c>
      <c r="C17" s="1" t="s">
        <v>80</v>
      </c>
      <c r="D17" s="1">
        <v>2</v>
      </c>
      <c r="E17" s="1">
        <v>3</v>
      </c>
      <c r="F17" s="1">
        <v>3</v>
      </c>
      <c r="G17" s="1">
        <v>3</v>
      </c>
      <c r="H17" s="1">
        <v>2</v>
      </c>
      <c r="I17" s="1">
        <v>3</v>
      </c>
      <c r="J17" s="4">
        <f t="shared" si="0"/>
        <v>16</v>
      </c>
      <c r="K17" s="6">
        <f t="shared" si="1"/>
        <v>2.6666666666666665</v>
      </c>
      <c r="L17" s="12" t="s">
        <v>17</v>
      </c>
      <c r="M17" s="1">
        <v>2</v>
      </c>
      <c r="N17" s="1">
        <v>2</v>
      </c>
      <c r="O17" s="1">
        <v>2</v>
      </c>
      <c r="P17" s="1">
        <v>3</v>
      </c>
      <c r="Q17" s="1">
        <v>3</v>
      </c>
      <c r="R17" s="1">
        <v>3</v>
      </c>
      <c r="S17" s="1">
        <v>2</v>
      </c>
      <c r="T17" s="1">
        <v>2</v>
      </c>
      <c r="U17" s="1">
        <v>3</v>
      </c>
      <c r="V17" s="1">
        <v>2</v>
      </c>
      <c r="W17" s="1">
        <v>3</v>
      </c>
      <c r="X17" s="1">
        <v>3</v>
      </c>
      <c r="Y17" s="1">
        <v>2</v>
      </c>
      <c r="Z17" s="1">
        <v>3</v>
      </c>
      <c r="AA17" s="1">
        <v>2</v>
      </c>
      <c r="AB17" s="1">
        <v>3</v>
      </c>
      <c r="AC17" s="1">
        <v>3</v>
      </c>
      <c r="AD17" s="1">
        <v>2</v>
      </c>
      <c r="AE17" s="4">
        <f t="shared" si="2"/>
        <v>45</v>
      </c>
      <c r="AF17" s="6">
        <f t="shared" si="3"/>
        <v>2.5</v>
      </c>
      <c r="AG17" s="12" t="s">
        <v>16</v>
      </c>
      <c r="AH17" s="5">
        <f t="shared" si="4"/>
        <v>61</v>
      </c>
      <c r="AI17" s="7">
        <f t="shared" si="5"/>
        <v>2.5416666666666665</v>
      </c>
      <c r="AJ17" s="12" t="s">
        <v>16</v>
      </c>
      <c r="AM17" s="16"/>
      <c r="AN17" s="17"/>
      <c r="AO17" s="21"/>
      <c r="AP17" s="21"/>
      <c r="AQ17" s="22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2"/>
      <c r="BM17" s="23"/>
      <c r="BN17" s="23"/>
      <c r="BO17" s="22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2:84" ht="15.75" x14ac:dyDescent="0.25">
      <c r="B18" s="1">
        <v>9</v>
      </c>
      <c r="C18" s="1" t="s">
        <v>78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4">
        <f t="shared" si="0"/>
        <v>18</v>
      </c>
      <c r="K18" s="6">
        <f t="shared" si="1"/>
        <v>3</v>
      </c>
      <c r="L18" s="12" t="s">
        <v>17</v>
      </c>
      <c r="M18" s="1">
        <v>2</v>
      </c>
      <c r="N18" s="1">
        <v>2</v>
      </c>
      <c r="O18" s="1">
        <v>2</v>
      </c>
      <c r="P18" s="1">
        <v>3</v>
      </c>
      <c r="Q18" s="1">
        <v>3</v>
      </c>
      <c r="R18" s="1">
        <v>3</v>
      </c>
      <c r="S18" s="1">
        <v>2</v>
      </c>
      <c r="T18" s="1">
        <v>2</v>
      </c>
      <c r="U18" s="1">
        <v>3</v>
      </c>
      <c r="V18" s="1">
        <v>3</v>
      </c>
      <c r="W18" s="1">
        <v>2</v>
      </c>
      <c r="X18" s="1">
        <v>3</v>
      </c>
      <c r="Y18" s="1">
        <v>2</v>
      </c>
      <c r="Z18" s="1">
        <v>3</v>
      </c>
      <c r="AA18" s="1">
        <v>2</v>
      </c>
      <c r="AB18" s="1">
        <v>3</v>
      </c>
      <c r="AC18" s="1">
        <v>2</v>
      </c>
      <c r="AD18" s="1">
        <v>3</v>
      </c>
      <c r="AE18" s="4">
        <f t="shared" si="2"/>
        <v>45</v>
      </c>
      <c r="AF18" s="6">
        <f t="shared" si="3"/>
        <v>2.5</v>
      </c>
      <c r="AG18" s="12" t="s">
        <v>16</v>
      </c>
      <c r="AH18" s="5">
        <f t="shared" si="4"/>
        <v>63</v>
      </c>
      <c r="AI18" s="7">
        <f t="shared" si="5"/>
        <v>2.625</v>
      </c>
      <c r="AJ18" s="12" t="s">
        <v>17</v>
      </c>
      <c r="AM18" s="16"/>
      <c r="AN18" s="17"/>
      <c r="AO18" s="21"/>
      <c r="AP18" s="21"/>
      <c r="AQ18" s="22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M18" s="23"/>
      <c r="BN18" s="23"/>
      <c r="BO18" s="22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2:84" ht="15.75" x14ac:dyDescent="0.25">
      <c r="B19" s="1">
        <v>10</v>
      </c>
      <c r="C19" s="1" t="s">
        <v>93</v>
      </c>
      <c r="D19" s="1">
        <v>2</v>
      </c>
      <c r="E19" s="1">
        <v>3</v>
      </c>
      <c r="F19" s="1">
        <v>3</v>
      </c>
      <c r="G19" s="1">
        <v>3</v>
      </c>
      <c r="H19" s="1">
        <v>2</v>
      </c>
      <c r="I19" s="1">
        <v>3</v>
      </c>
      <c r="J19" s="4">
        <f t="shared" si="0"/>
        <v>16</v>
      </c>
      <c r="K19" s="6">
        <f t="shared" si="1"/>
        <v>2.6666666666666665</v>
      </c>
      <c r="L19" s="12" t="s">
        <v>17</v>
      </c>
      <c r="M19" s="1">
        <v>3</v>
      </c>
      <c r="N19" s="1">
        <v>2</v>
      </c>
      <c r="O19" s="1">
        <v>3</v>
      </c>
      <c r="P19" s="1">
        <v>2</v>
      </c>
      <c r="Q19" s="1">
        <v>3</v>
      </c>
      <c r="R19" s="1">
        <v>2</v>
      </c>
      <c r="S19" s="1">
        <v>3</v>
      </c>
      <c r="T19" s="1">
        <v>3</v>
      </c>
      <c r="U19" s="1">
        <v>2</v>
      </c>
      <c r="V19" s="1">
        <v>3</v>
      </c>
      <c r="W19" s="1">
        <v>2</v>
      </c>
      <c r="X19" s="1">
        <v>2</v>
      </c>
      <c r="Y19" s="1">
        <v>3</v>
      </c>
      <c r="Z19" s="1">
        <v>3</v>
      </c>
      <c r="AA19" s="1">
        <v>2</v>
      </c>
      <c r="AB19" s="1">
        <v>3</v>
      </c>
      <c r="AC19" s="1">
        <v>3</v>
      </c>
      <c r="AD19" s="1">
        <v>3</v>
      </c>
      <c r="AE19" s="4">
        <f t="shared" si="2"/>
        <v>47</v>
      </c>
      <c r="AF19" s="6">
        <f t="shared" si="3"/>
        <v>2.6111111111111112</v>
      </c>
      <c r="AG19" s="12" t="s">
        <v>17</v>
      </c>
      <c r="AH19" s="5">
        <f t="shared" si="4"/>
        <v>63</v>
      </c>
      <c r="AI19" s="7">
        <f t="shared" si="5"/>
        <v>2.625</v>
      </c>
      <c r="AJ19" s="12" t="s">
        <v>17</v>
      </c>
      <c r="AM19" s="16"/>
      <c r="AN19" s="17"/>
      <c r="AO19" s="21"/>
      <c r="AP19" s="21"/>
      <c r="AQ19" s="22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M19" s="23"/>
      <c r="BN19" s="23"/>
      <c r="BO19" s="22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</row>
    <row r="20" spans="2:84" ht="15.75" x14ac:dyDescent="0.25">
      <c r="B20" s="1">
        <v>11</v>
      </c>
      <c r="C20" s="1" t="s">
        <v>81</v>
      </c>
      <c r="D20" s="1">
        <v>3</v>
      </c>
      <c r="E20" s="1">
        <v>3</v>
      </c>
      <c r="F20" s="1">
        <v>2</v>
      </c>
      <c r="G20" s="1">
        <v>2</v>
      </c>
      <c r="H20" s="1">
        <v>2</v>
      </c>
      <c r="I20" s="1">
        <v>3</v>
      </c>
      <c r="J20" s="4">
        <f t="shared" si="0"/>
        <v>15</v>
      </c>
      <c r="K20" s="6">
        <f t="shared" si="1"/>
        <v>2.5</v>
      </c>
      <c r="L20" s="12" t="s">
        <v>16</v>
      </c>
      <c r="M20" s="1">
        <v>3</v>
      </c>
      <c r="N20" s="1">
        <v>3</v>
      </c>
      <c r="O20" s="1">
        <v>2</v>
      </c>
      <c r="P20" s="1">
        <v>3</v>
      </c>
      <c r="Q20" s="1">
        <v>3</v>
      </c>
      <c r="R20" s="1">
        <v>2</v>
      </c>
      <c r="S20" s="1">
        <v>3</v>
      </c>
      <c r="T20" s="1">
        <v>2</v>
      </c>
      <c r="U20" s="1">
        <v>3</v>
      </c>
      <c r="V20" s="1">
        <v>2</v>
      </c>
      <c r="W20" s="1">
        <v>2</v>
      </c>
      <c r="X20" s="1">
        <v>3</v>
      </c>
      <c r="Y20" s="1">
        <v>3</v>
      </c>
      <c r="Z20" s="1">
        <v>3</v>
      </c>
      <c r="AA20" s="1">
        <v>3</v>
      </c>
      <c r="AB20" s="1">
        <v>3</v>
      </c>
      <c r="AC20" s="1">
        <v>2</v>
      </c>
      <c r="AD20" s="1">
        <v>2</v>
      </c>
      <c r="AE20" s="4">
        <f t="shared" si="2"/>
        <v>47</v>
      </c>
      <c r="AF20" s="6">
        <f t="shared" si="3"/>
        <v>2.6111111111111112</v>
      </c>
      <c r="AG20" s="12" t="s">
        <v>17</v>
      </c>
      <c r="AH20" s="5">
        <f t="shared" si="4"/>
        <v>62</v>
      </c>
      <c r="AI20" s="7">
        <f t="shared" si="5"/>
        <v>2.5833333333333335</v>
      </c>
      <c r="AJ20" s="12" t="s">
        <v>16</v>
      </c>
      <c r="AM20" s="16"/>
      <c r="AN20" s="17"/>
      <c r="AO20" s="21"/>
      <c r="AP20" s="21"/>
      <c r="AQ20" s="22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2"/>
      <c r="BM20" s="23"/>
      <c r="BN20" s="23"/>
      <c r="BO20" s="22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</row>
    <row r="21" spans="2:84" ht="15.75" x14ac:dyDescent="0.25">
      <c r="B21" s="1">
        <v>12</v>
      </c>
      <c r="C21" s="1" t="s">
        <v>77</v>
      </c>
      <c r="D21" s="1">
        <v>2</v>
      </c>
      <c r="E21" s="1">
        <v>3</v>
      </c>
      <c r="F21" s="1">
        <v>3</v>
      </c>
      <c r="G21" s="1">
        <v>3</v>
      </c>
      <c r="H21" s="1">
        <v>2</v>
      </c>
      <c r="I21" s="1">
        <v>3</v>
      </c>
      <c r="J21" s="4">
        <f t="shared" si="0"/>
        <v>16</v>
      </c>
      <c r="K21" s="6">
        <f t="shared" si="1"/>
        <v>2.6666666666666665</v>
      </c>
      <c r="L21" s="12" t="s">
        <v>17</v>
      </c>
      <c r="M21" s="1">
        <v>2</v>
      </c>
      <c r="N21" s="1">
        <v>2</v>
      </c>
      <c r="O21" s="1">
        <v>3</v>
      </c>
      <c r="P21" s="1">
        <v>3</v>
      </c>
      <c r="Q21" s="1">
        <v>3</v>
      </c>
      <c r="R21" s="1">
        <v>3</v>
      </c>
      <c r="S21" s="1">
        <v>2</v>
      </c>
      <c r="T21" s="1">
        <v>2</v>
      </c>
      <c r="U21" s="1">
        <v>3</v>
      </c>
      <c r="V21" s="1">
        <v>3</v>
      </c>
      <c r="W21" s="1">
        <v>3</v>
      </c>
      <c r="X21" s="1">
        <v>2</v>
      </c>
      <c r="Y21" s="1">
        <v>2</v>
      </c>
      <c r="Z21" s="1">
        <v>2</v>
      </c>
      <c r="AA21" s="1">
        <v>3</v>
      </c>
      <c r="AB21" s="1">
        <v>3</v>
      </c>
      <c r="AC21" s="1">
        <v>3</v>
      </c>
      <c r="AD21" s="1">
        <v>3</v>
      </c>
      <c r="AE21" s="4">
        <f t="shared" si="2"/>
        <v>47</v>
      </c>
      <c r="AF21" s="6">
        <f t="shared" si="3"/>
        <v>2.6111111111111112</v>
      </c>
      <c r="AG21" s="12" t="s">
        <v>17</v>
      </c>
      <c r="AH21" s="5">
        <f t="shared" si="4"/>
        <v>63</v>
      </c>
      <c r="AI21" s="7">
        <f t="shared" si="5"/>
        <v>2.625</v>
      </c>
      <c r="AJ21" s="12" t="s">
        <v>17</v>
      </c>
      <c r="AM21" s="16"/>
      <c r="AN21" s="17"/>
      <c r="AO21" s="21"/>
      <c r="AP21" s="21"/>
      <c r="AQ21" s="22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2"/>
      <c r="BM21" s="23"/>
      <c r="BN21" s="23"/>
      <c r="BO21" s="22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</row>
    <row r="22" spans="2:84" ht="15.75" x14ac:dyDescent="0.25">
      <c r="B22" s="1">
        <v>13</v>
      </c>
      <c r="C22" s="1" t="s">
        <v>86</v>
      </c>
      <c r="D22" s="1">
        <v>2</v>
      </c>
      <c r="E22" s="1">
        <v>3</v>
      </c>
      <c r="F22" s="1">
        <v>3</v>
      </c>
      <c r="G22" s="1">
        <v>3</v>
      </c>
      <c r="H22" s="1">
        <v>2</v>
      </c>
      <c r="I22" s="1">
        <v>3</v>
      </c>
      <c r="J22" s="4">
        <f t="shared" si="0"/>
        <v>16</v>
      </c>
      <c r="K22" s="6">
        <f t="shared" si="1"/>
        <v>2.6666666666666665</v>
      </c>
      <c r="L22" s="12" t="s">
        <v>17</v>
      </c>
      <c r="M22" s="1">
        <v>2</v>
      </c>
      <c r="N22" s="1">
        <v>3</v>
      </c>
      <c r="O22" s="1">
        <v>3</v>
      </c>
      <c r="P22" s="1">
        <v>2</v>
      </c>
      <c r="Q22" s="1">
        <v>2</v>
      </c>
      <c r="R22" s="1">
        <v>3</v>
      </c>
      <c r="S22" s="1">
        <v>3</v>
      </c>
      <c r="T22" s="1">
        <v>2</v>
      </c>
      <c r="U22" s="1">
        <v>3</v>
      </c>
      <c r="V22" s="1">
        <v>2</v>
      </c>
      <c r="W22" s="1">
        <v>2</v>
      </c>
      <c r="X22" s="1">
        <v>3</v>
      </c>
      <c r="Y22" s="1">
        <v>3</v>
      </c>
      <c r="Z22" s="1">
        <v>2</v>
      </c>
      <c r="AA22" s="1">
        <v>2</v>
      </c>
      <c r="AB22" s="1">
        <v>3</v>
      </c>
      <c r="AC22" s="1">
        <v>3</v>
      </c>
      <c r="AD22" s="1">
        <v>3</v>
      </c>
      <c r="AE22" s="4">
        <f t="shared" si="2"/>
        <v>46</v>
      </c>
      <c r="AF22" s="6">
        <f t="shared" si="3"/>
        <v>2.5555555555555554</v>
      </c>
      <c r="AG22" s="12" t="s">
        <v>16</v>
      </c>
      <c r="AH22" s="5">
        <f t="shared" si="4"/>
        <v>62</v>
      </c>
      <c r="AI22" s="7">
        <f t="shared" si="5"/>
        <v>2.5833333333333335</v>
      </c>
      <c r="AJ22" s="12" t="s">
        <v>16</v>
      </c>
      <c r="AM22" s="16"/>
      <c r="AN22" s="17"/>
      <c r="AO22" s="21"/>
      <c r="AP22" s="21"/>
      <c r="AQ22" s="22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2"/>
      <c r="BM22" s="23"/>
      <c r="BN22" s="23"/>
      <c r="BO22" s="22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</row>
    <row r="23" spans="2:84" ht="15.75" x14ac:dyDescent="0.25">
      <c r="B23" s="1">
        <v>14</v>
      </c>
      <c r="C23" s="1" t="s">
        <v>105</v>
      </c>
      <c r="D23" s="1">
        <v>2</v>
      </c>
      <c r="E23" s="1">
        <v>2</v>
      </c>
      <c r="F23" s="1">
        <v>3</v>
      </c>
      <c r="G23" s="1">
        <v>3</v>
      </c>
      <c r="H23" s="1">
        <v>3</v>
      </c>
      <c r="I23" s="1">
        <v>3</v>
      </c>
      <c r="J23" s="4">
        <f t="shared" si="0"/>
        <v>16</v>
      </c>
      <c r="K23" s="6">
        <f t="shared" si="1"/>
        <v>2.6666666666666665</v>
      </c>
      <c r="L23" s="12" t="s">
        <v>17</v>
      </c>
      <c r="M23" s="1">
        <v>2</v>
      </c>
      <c r="N23" s="1">
        <v>3</v>
      </c>
      <c r="O23" s="1">
        <v>3</v>
      </c>
      <c r="P23" s="1">
        <v>3</v>
      </c>
      <c r="Q23" s="1">
        <v>3</v>
      </c>
      <c r="R23" s="1">
        <v>2</v>
      </c>
      <c r="S23" s="1">
        <v>2</v>
      </c>
      <c r="T23" s="1">
        <v>2</v>
      </c>
      <c r="U23" s="1">
        <v>3</v>
      </c>
      <c r="V23" s="1">
        <v>3</v>
      </c>
      <c r="W23" s="1">
        <v>3</v>
      </c>
      <c r="X23" s="1">
        <v>2</v>
      </c>
      <c r="Y23" s="1">
        <v>3</v>
      </c>
      <c r="Z23" s="1">
        <v>3</v>
      </c>
      <c r="AA23" s="1">
        <v>3</v>
      </c>
      <c r="AB23" s="1">
        <v>2</v>
      </c>
      <c r="AC23" s="1">
        <v>3</v>
      </c>
      <c r="AD23" s="1">
        <v>3</v>
      </c>
      <c r="AE23" s="4">
        <f t="shared" si="2"/>
        <v>48</v>
      </c>
      <c r="AF23" s="6">
        <f t="shared" si="3"/>
        <v>2.6666666666666665</v>
      </c>
      <c r="AG23" s="12" t="s">
        <v>17</v>
      </c>
      <c r="AH23" s="5">
        <f t="shared" si="4"/>
        <v>64</v>
      </c>
      <c r="AI23" s="7">
        <f t="shared" si="5"/>
        <v>2.6666666666666665</v>
      </c>
      <c r="AJ23" s="12" t="s">
        <v>17</v>
      </c>
      <c r="AM23" s="16"/>
      <c r="AN23" s="17"/>
      <c r="AO23" s="21"/>
      <c r="AP23" s="21"/>
      <c r="AQ23" s="22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2"/>
      <c r="BM23" s="23"/>
      <c r="BN23" s="23"/>
      <c r="BO23" s="22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</row>
    <row r="24" spans="2:84" ht="15.75" x14ac:dyDescent="0.25">
      <c r="B24" s="1">
        <v>15</v>
      </c>
      <c r="C24" s="1" t="s">
        <v>94</v>
      </c>
      <c r="D24" s="1">
        <v>3</v>
      </c>
      <c r="E24" s="1">
        <v>3</v>
      </c>
      <c r="F24" s="1">
        <v>2</v>
      </c>
      <c r="G24" s="1">
        <v>3</v>
      </c>
      <c r="H24" s="1">
        <v>3</v>
      </c>
      <c r="I24" s="1">
        <v>3</v>
      </c>
      <c r="J24" s="4">
        <f t="shared" si="0"/>
        <v>17</v>
      </c>
      <c r="K24" s="6">
        <f t="shared" si="1"/>
        <v>2.8333333333333335</v>
      </c>
      <c r="L24" s="12" t="s">
        <v>17</v>
      </c>
      <c r="M24" s="1">
        <v>2</v>
      </c>
      <c r="N24" s="1">
        <v>3</v>
      </c>
      <c r="O24" s="1">
        <v>3</v>
      </c>
      <c r="P24" s="1">
        <v>2</v>
      </c>
      <c r="Q24" s="1">
        <v>3</v>
      </c>
      <c r="R24" s="1">
        <v>3</v>
      </c>
      <c r="S24" s="1">
        <v>2</v>
      </c>
      <c r="T24" s="1">
        <v>3</v>
      </c>
      <c r="U24" s="1">
        <v>3</v>
      </c>
      <c r="V24" s="1">
        <v>3</v>
      </c>
      <c r="W24" s="1">
        <v>3</v>
      </c>
      <c r="X24" s="1">
        <v>2</v>
      </c>
      <c r="Y24" s="1">
        <v>3</v>
      </c>
      <c r="Z24" s="1">
        <v>2</v>
      </c>
      <c r="AA24" s="1">
        <v>2</v>
      </c>
      <c r="AB24" s="1">
        <v>3</v>
      </c>
      <c r="AC24" s="1">
        <v>3</v>
      </c>
      <c r="AD24" s="1">
        <v>3</v>
      </c>
      <c r="AE24" s="4">
        <f t="shared" si="2"/>
        <v>48</v>
      </c>
      <c r="AF24" s="6">
        <f t="shared" si="3"/>
        <v>2.6666666666666665</v>
      </c>
      <c r="AG24" s="12" t="s">
        <v>17</v>
      </c>
      <c r="AH24" s="5">
        <f t="shared" si="4"/>
        <v>65</v>
      </c>
      <c r="AI24" s="7">
        <f t="shared" si="5"/>
        <v>2.7083333333333335</v>
      </c>
      <c r="AJ24" s="12" t="s">
        <v>17</v>
      </c>
      <c r="AM24" s="16"/>
      <c r="AN24" s="17"/>
      <c r="AO24" s="21"/>
      <c r="AP24" s="21"/>
      <c r="AQ24" s="22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2"/>
      <c r="BM24" s="23"/>
      <c r="BN24" s="23"/>
      <c r="BO24" s="22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</row>
    <row r="25" spans="2:84" ht="15.75" x14ac:dyDescent="0.25">
      <c r="B25" s="1">
        <v>16</v>
      </c>
      <c r="C25" s="1" t="s">
        <v>79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4">
        <f t="shared" si="0"/>
        <v>18</v>
      </c>
      <c r="K25" s="6">
        <f t="shared" si="1"/>
        <v>3</v>
      </c>
      <c r="L25" s="12" t="s">
        <v>17</v>
      </c>
      <c r="M25" s="1">
        <v>2</v>
      </c>
      <c r="N25" s="1">
        <v>2</v>
      </c>
      <c r="O25" s="1">
        <v>2</v>
      </c>
      <c r="P25" s="1">
        <v>3</v>
      </c>
      <c r="Q25" s="1">
        <v>3</v>
      </c>
      <c r="R25" s="1">
        <v>2</v>
      </c>
      <c r="S25" s="1">
        <v>2</v>
      </c>
      <c r="T25" s="1">
        <v>3</v>
      </c>
      <c r="U25" s="1">
        <v>3</v>
      </c>
      <c r="V25" s="1">
        <v>2</v>
      </c>
      <c r="W25" s="1">
        <v>2</v>
      </c>
      <c r="X25" s="1">
        <v>3</v>
      </c>
      <c r="Y25" s="1">
        <v>2</v>
      </c>
      <c r="Z25" s="1">
        <v>3</v>
      </c>
      <c r="AA25" s="1">
        <v>2</v>
      </c>
      <c r="AB25" s="1">
        <v>3</v>
      </c>
      <c r="AC25" s="1">
        <v>3</v>
      </c>
      <c r="AD25" s="1">
        <v>3</v>
      </c>
      <c r="AE25" s="4">
        <f t="shared" si="2"/>
        <v>45</v>
      </c>
      <c r="AF25" s="6">
        <f t="shared" si="3"/>
        <v>2.5</v>
      </c>
      <c r="AG25" s="12" t="s">
        <v>16</v>
      </c>
      <c r="AH25" s="5">
        <f t="shared" si="4"/>
        <v>63</v>
      </c>
      <c r="AI25" s="7">
        <f t="shared" si="5"/>
        <v>2.625</v>
      </c>
      <c r="AJ25" s="12" t="s">
        <v>17</v>
      </c>
      <c r="AM25" s="16"/>
      <c r="AN25" s="17"/>
      <c r="AO25" s="21"/>
      <c r="AP25" s="21"/>
      <c r="AQ25" s="22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2"/>
      <c r="BM25" s="23"/>
      <c r="BN25" s="23"/>
      <c r="BO25" s="22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</row>
    <row r="26" spans="2:84" ht="15.75" x14ac:dyDescent="0.25">
      <c r="B26" s="1">
        <v>17</v>
      </c>
      <c r="C26" s="1" t="s">
        <v>84</v>
      </c>
      <c r="D26" s="1">
        <v>2</v>
      </c>
      <c r="E26" s="1">
        <v>3</v>
      </c>
      <c r="F26" s="1">
        <v>3</v>
      </c>
      <c r="G26" s="1">
        <v>3</v>
      </c>
      <c r="H26" s="1">
        <v>2</v>
      </c>
      <c r="I26" s="1">
        <v>2</v>
      </c>
      <c r="J26" s="4">
        <f t="shared" si="0"/>
        <v>15</v>
      </c>
      <c r="K26" s="6">
        <f t="shared" si="1"/>
        <v>2.5</v>
      </c>
      <c r="L26" s="12" t="s">
        <v>16</v>
      </c>
      <c r="M26" s="1">
        <v>3</v>
      </c>
      <c r="N26" s="1">
        <v>3</v>
      </c>
      <c r="O26" s="1">
        <v>2</v>
      </c>
      <c r="P26" s="1">
        <v>2</v>
      </c>
      <c r="Q26" s="1">
        <v>3</v>
      </c>
      <c r="R26" s="1">
        <v>2</v>
      </c>
      <c r="S26" s="1">
        <v>3</v>
      </c>
      <c r="T26" s="1">
        <v>2</v>
      </c>
      <c r="U26" s="1">
        <v>3</v>
      </c>
      <c r="V26" s="1">
        <v>3</v>
      </c>
      <c r="W26" s="1">
        <v>3</v>
      </c>
      <c r="X26" s="1">
        <v>2</v>
      </c>
      <c r="Y26" s="1">
        <v>3</v>
      </c>
      <c r="Z26" s="1">
        <v>3</v>
      </c>
      <c r="AA26" s="1">
        <v>2</v>
      </c>
      <c r="AB26" s="1">
        <v>3</v>
      </c>
      <c r="AC26" s="1">
        <v>3</v>
      </c>
      <c r="AD26" s="1">
        <v>2</v>
      </c>
      <c r="AE26" s="4">
        <f t="shared" si="2"/>
        <v>47</v>
      </c>
      <c r="AF26" s="6">
        <f t="shared" si="3"/>
        <v>2.6111111111111112</v>
      </c>
      <c r="AG26" s="12" t="s">
        <v>17</v>
      </c>
      <c r="AH26" s="5">
        <f t="shared" si="4"/>
        <v>62</v>
      </c>
      <c r="AI26" s="7">
        <f t="shared" si="5"/>
        <v>2.5833333333333335</v>
      </c>
      <c r="AJ26" s="12" t="s">
        <v>16</v>
      </c>
      <c r="AM26" s="16"/>
      <c r="AN26" s="17"/>
      <c r="AO26" s="21"/>
      <c r="AP26" s="21"/>
      <c r="AQ26" s="22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2"/>
      <c r="BM26" s="23"/>
      <c r="BN26" s="23"/>
      <c r="BO26" s="22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</row>
    <row r="27" spans="2:84" ht="15.75" x14ac:dyDescent="0.25">
      <c r="B27" s="1">
        <v>18</v>
      </c>
      <c r="C27" s="1" t="s">
        <v>96</v>
      </c>
      <c r="D27" s="1">
        <v>3</v>
      </c>
      <c r="E27" s="1">
        <v>2</v>
      </c>
      <c r="F27" s="1">
        <v>3</v>
      </c>
      <c r="G27" s="1">
        <v>3</v>
      </c>
      <c r="H27" s="1">
        <v>3</v>
      </c>
      <c r="I27" s="1">
        <v>3</v>
      </c>
      <c r="J27" s="4">
        <f t="shared" si="0"/>
        <v>17</v>
      </c>
      <c r="K27" s="6">
        <f t="shared" si="1"/>
        <v>2.8333333333333335</v>
      </c>
      <c r="L27" s="12" t="s">
        <v>17</v>
      </c>
      <c r="M27" s="1">
        <v>2</v>
      </c>
      <c r="N27" s="1">
        <v>2</v>
      </c>
      <c r="O27" s="1">
        <v>2</v>
      </c>
      <c r="P27" s="1">
        <v>3</v>
      </c>
      <c r="Q27" s="1">
        <v>2</v>
      </c>
      <c r="R27" s="1">
        <v>2</v>
      </c>
      <c r="S27" s="1">
        <v>3</v>
      </c>
      <c r="T27" s="1">
        <v>2</v>
      </c>
      <c r="U27" s="1">
        <v>3</v>
      </c>
      <c r="V27" s="1">
        <v>2</v>
      </c>
      <c r="W27" s="1">
        <v>3</v>
      </c>
      <c r="X27" s="1">
        <v>3</v>
      </c>
      <c r="Y27" s="1">
        <v>2</v>
      </c>
      <c r="Z27" s="1">
        <v>3</v>
      </c>
      <c r="AA27" s="1">
        <v>2</v>
      </c>
      <c r="AB27" s="1">
        <v>3</v>
      </c>
      <c r="AC27" s="1">
        <v>2</v>
      </c>
      <c r="AD27" s="1">
        <v>3</v>
      </c>
      <c r="AE27" s="4">
        <f t="shared" si="2"/>
        <v>44</v>
      </c>
      <c r="AF27" s="6">
        <f t="shared" si="3"/>
        <v>2.4444444444444446</v>
      </c>
      <c r="AG27" s="12" t="s">
        <v>16</v>
      </c>
      <c r="AH27" s="5">
        <f t="shared" si="4"/>
        <v>61</v>
      </c>
      <c r="AI27" s="7">
        <f t="shared" si="5"/>
        <v>2.5416666666666665</v>
      </c>
      <c r="AJ27" s="12" t="s">
        <v>16</v>
      </c>
      <c r="AM27" s="16"/>
      <c r="AN27" s="17"/>
      <c r="AO27" s="21"/>
      <c r="AP27" s="21"/>
      <c r="AQ27" s="22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2"/>
      <c r="BM27" s="23"/>
      <c r="BN27" s="23"/>
      <c r="BO27" s="22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2:84" ht="15.75" x14ac:dyDescent="0.25">
      <c r="B28" s="1">
        <v>19</v>
      </c>
      <c r="C28" s="1" t="s">
        <v>76</v>
      </c>
      <c r="D28" s="1">
        <v>2</v>
      </c>
      <c r="E28" s="1">
        <v>3</v>
      </c>
      <c r="F28" s="1">
        <v>3</v>
      </c>
      <c r="G28" s="1">
        <v>3</v>
      </c>
      <c r="H28" s="1">
        <v>3</v>
      </c>
      <c r="I28" s="1">
        <v>3</v>
      </c>
      <c r="J28" s="4">
        <f t="shared" si="0"/>
        <v>17</v>
      </c>
      <c r="K28" s="6">
        <f t="shared" si="1"/>
        <v>2.8333333333333335</v>
      </c>
      <c r="L28" s="12" t="s">
        <v>17</v>
      </c>
      <c r="M28" s="1">
        <v>2</v>
      </c>
      <c r="N28" s="1">
        <v>3</v>
      </c>
      <c r="O28" s="1">
        <v>3</v>
      </c>
      <c r="P28" s="1">
        <v>3</v>
      </c>
      <c r="Q28" s="1">
        <v>3</v>
      </c>
      <c r="R28" s="1">
        <v>2</v>
      </c>
      <c r="S28" s="1">
        <v>2</v>
      </c>
      <c r="T28" s="1">
        <v>3</v>
      </c>
      <c r="U28" s="1">
        <v>3</v>
      </c>
      <c r="V28" s="1">
        <v>3</v>
      </c>
      <c r="W28" s="1">
        <v>2</v>
      </c>
      <c r="X28" s="1">
        <v>2</v>
      </c>
      <c r="Y28" s="1">
        <v>3</v>
      </c>
      <c r="Z28" s="1">
        <v>3</v>
      </c>
      <c r="AA28" s="1">
        <v>3</v>
      </c>
      <c r="AB28" s="1">
        <v>3</v>
      </c>
      <c r="AC28" s="1">
        <v>3</v>
      </c>
      <c r="AD28" s="1">
        <v>2</v>
      </c>
      <c r="AE28" s="4">
        <f t="shared" si="2"/>
        <v>48</v>
      </c>
      <c r="AF28" s="6">
        <f t="shared" si="3"/>
        <v>2.6666666666666665</v>
      </c>
      <c r="AG28" s="12" t="s">
        <v>17</v>
      </c>
      <c r="AH28" s="5">
        <f t="shared" si="4"/>
        <v>65</v>
      </c>
      <c r="AI28" s="7">
        <f t="shared" si="5"/>
        <v>2.7083333333333335</v>
      </c>
      <c r="AJ28" s="12" t="s">
        <v>17</v>
      </c>
      <c r="AM28" s="16"/>
      <c r="AN28" s="17"/>
      <c r="AO28" s="21"/>
      <c r="AP28" s="21"/>
      <c r="AQ28" s="22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2"/>
      <c r="BM28" s="23"/>
      <c r="BN28" s="23"/>
      <c r="BO28" s="22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2:84" ht="15.75" x14ac:dyDescent="0.25">
      <c r="B29" s="1">
        <v>20</v>
      </c>
      <c r="C29" s="1" t="s">
        <v>97</v>
      </c>
      <c r="D29" s="1">
        <v>2</v>
      </c>
      <c r="E29" s="1">
        <v>2</v>
      </c>
      <c r="F29" s="1">
        <v>2</v>
      </c>
      <c r="G29" s="1">
        <v>3</v>
      </c>
      <c r="H29" s="1">
        <v>2</v>
      </c>
      <c r="I29" s="1">
        <v>3</v>
      </c>
      <c r="J29" s="4">
        <f t="shared" si="0"/>
        <v>14</v>
      </c>
      <c r="K29" s="6">
        <f t="shared" si="1"/>
        <v>2.3333333333333335</v>
      </c>
      <c r="L29" s="12" t="s">
        <v>16</v>
      </c>
      <c r="M29" s="1">
        <v>2</v>
      </c>
      <c r="N29" s="1">
        <v>2</v>
      </c>
      <c r="O29" s="1">
        <v>3</v>
      </c>
      <c r="P29" s="1">
        <v>3</v>
      </c>
      <c r="Q29" s="1">
        <v>3</v>
      </c>
      <c r="R29" s="1">
        <v>2</v>
      </c>
      <c r="S29" s="1">
        <v>2</v>
      </c>
      <c r="T29" s="1">
        <v>3</v>
      </c>
      <c r="U29" s="1">
        <v>2</v>
      </c>
      <c r="V29" s="1">
        <v>3</v>
      </c>
      <c r="W29" s="1">
        <v>3</v>
      </c>
      <c r="X29" s="1">
        <v>3</v>
      </c>
      <c r="Y29" s="1">
        <v>2</v>
      </c>
      <c r="Z29" s="1">
        <v>3</v>
      </c>
      <c r="AA29" s="1">
        <v>3</v>
      </c>
      <c r="AB29" s="1">
        <v>3</v>
      </c>
      <c r="AC29" s="1">
        <v>2</v>
      </c>
      <c r="AD29" s="1">
        <v>2</v>
      </c>
      <c r="AE29" s="4">
        <f t="shared" si="2"/>
        <v>46</v>
      </c>
      <c r="AF29" s="6">
        <f t="shared" si="3"/>
        <v>2.5555555555555554</v>
      </c>
      <c r="AG29" s="12" t="s">
        <v>16</v>
      </c>
      <c r="AH29" s="5">
        <f t="shared" si="4"/>
        <v>60</v>
      </c>
      <c r="AI29" s="7">
        <f t="shared" si="5"/>
        <v>2.5</v>
      </c>
      <c r="AJ29" s="12" t="s">
        <v>16</v>
      </c>
      <c r="AM29" s="16"/>
      <c r="AN29" s="17"/>
      <c r="AO29" s="21"/>
      <c r="AP29" s="21"/>
      <c r="AQ29" s="22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2"/>
      <c r="BM29" s="23"/>
      <c r="BN29" s="23"/>
      <c r="BO29" s="22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2:84" ht="15.75" x14ac:dyDescent="0.25">
      <c r="B30" s="1">
        <v>21</v>
      </c>
      <c r="C30" s="1" t="s">
        <v>83</v>
      </c>
      <c r="D30" s="1">
        <v>2</v>
      </c>
      <c r="E30" s="1">
        <v>3</v>
      </c>
      <c r="F30" s="1">
        <v>3</v>
      </c>
      <c r="G30" s="1">
        <v>2</v>
      </c>
      <c r="H30" s="1">
        <v>2</v>
      </c>
      <c r="I30" s="1">
        <v>3</v>
      </c>
      <c r="J30" s="4">
        <f t="shared" si="0"/>
        <v>15</v>
      </c>
      <c r="K30" s="6">
        <f t="shared" si="1"/>
        <v>2.5</v>
      </c>
      <c r="L30" s="12" t="s">
        <v>16</v>
      </c>
      <c r="M30" s="1">
        <v>3</v>
      </c>
      <c r="N30" s="1">
        <v>3</v>
      </c>
      <c r="O30" s="1">
        <v>3</v>
      </c>
      <c r="P30" s="1">
        <v>2</v>
      </c>
      <c r="Q30" s="1">
        <v>2</v>
      </c>
      <c r="R30" s="1">
        <v>2</v>
      </c>
      <c r="S30" s="1">
        <v>3</v>
      </c>
      <c r="T30" s="1">
        <v>3</v>
      </c>
      <c r="U30" s="1">
        <v>3</v>
      </c>
      <c r="V30" s="1">
        <v>2</v>
      </c>
      <c r="W30" s="1">
        <v>3</v>
      </c>
      <c r="X30" s="1">
        <v>3</v>
      </c>
      <c r="Y30" s="1">
        <v>3</v>
      </c>
      <c r="Z30" s="1">
        <v>2</v>
      </c>
      <c r="AA30" s="1">
        <v>2</v>
      </c>
      <c r="AB30" s="1">
        <v>3</v>
      </c>
      <c r="AC30" s="1">
        <v>2</v>
      </c>
      <c r="AD30" s="1">
        <v>2</v>
      </c>
      <c r="AE30" s="4">
        <f t="shared" si="2"/>
        <v>46</v>
      </c>
      <c r="AF30" s="6">
        <f t="shared" si="3"/>
        <v>2.5555555555555554</v>
      </c>
      <c r="AG30" s="12" t="s">
        <v>16</v>
      </c>
      <c r="AH30" s="5">
        <f t="shared" si="4"/>
        <v>61</v>
      </c>
      <c r="AI30" s="7">
        <f t="shared" si="5"/>
        <v>2.5416666666666665</v>
      </c>
      <c r="AJ30" s="12" t="s">
        <v>16</v>
      </c>
      <c r="AM30" s="16"/>
      <c r="AN30" s="17"/>
      <c r="AO30" s="21"/>
      <c r="AP30" s="21"/>
      <c r="AQ30" s="22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2"/>
      <c r="BM30" s="23"/>
      <c r="BN30" s="23"/>
      <c r="BO30" s="22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2:84" ht="15.75" x14ac:dyDescent="0.25">
      <c r="B31" s="1">
        <v>22</v>
      </c>
      <c r="C31" s="1" t="s">
        <v>92</v>
      </c>
      <c r="D31" s="1">
        <v>2</v>
      </c>
      <c r="E31" s="1">
        <v>3</v>
      </c>
      <c r="F31" s="1">
        <v>3</v>
      </c>
      <c r="G31" s="1">
        <v>2</v>
      </c>
      <c r="H31" s="1">
        <v>3</v>
      </c>
      <c r="I31" s="1">
        <v>2</v>
      </c>
      <c r="J31" s="4">
        <f t="shared" si="0"/>
        <v>15</v>
      </c>
      <c r="K31" s="6">
        <f t="shared" si="1"/>
        <v>2.5</v>
      </c>
      <c r="L31" s="12" t="s">
        <v>16</v>
      </c>
      <c r="M31" s="1">
        <v>3</v>
      </c>
      <c r="N31" s="1">
        <v>2</v>
      </c>
      <c r="O31" s="1">
        <v>3</v>
      </c>
      <c r="P31" s="1">
        <v>2</v>
      </c>
      <c r="Q31" s="1">
        <v>3</v>
      </c>
      <c r="R31" s="1">
        <v>3</v>
      </c>
      <c r="S31" s="1">
        <v>2</v>
      </c>
      <c r="T31" s="1">
        <v>2</v>
      </c>
      <c r="U31" s="1">
        <v>3</v>
      </c>
      <c r="V31" s="1">
        <v>3</v>
      </c>
      <c r="W31" s="1">
        <v>2</v>
      </c>
      <c r="X31" s="1">
        <v>3</v>
      </c>
      <c r="Y31" s="1">
        <v>3</v>
      </c>
      <c r="Z31" s="1">
        <v>3</v>
      </c>
      <c r="AA31" s="1">
        <v>2</v>
      </c>
      <c r="AB31" s="1">
        <v>3</v>
      </c>
      <c r="AC31" s="1">
        <v>2</v>
      </c>
      <c r="AD31" s="1">
        <v>3</v>
      </c>
      <c r="AE31" s="4">
        <f t="shared" si="2"/>
        <v>47</v>
      </c>
      <c r="AF31" s="6">
        <f t="shared" si="3"/>
        <v>2.6111111111111112</v>
      </c>
      <c r="AG31" s="12" t="s">
        <v>17</v>
      </c>
      <c r="AH31" s="5">
        <f t="shared" si="4"/>
        <v>62</v>
      </c>
      <c r="AI31" s="7">
        <f t="shared" si="5"/>
        <v>2.5833333333333335</v>
      </c>
      <c r="AJ31" s="12" t="s">
        <v>16</v>
      </c>
      <c r="AM31" s="16"/>
      <c r="AN31" s="17"/>
      <c r="AO31" s="21"/>
      <c r="AP31" s="21"/>
      <c r="AQ31" s="22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2"/>
      <c r="BM31" s="23"/>
      <c r="BN31" s="23"/>
      <c r="BO31" s="22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</row>
    <row r="32" spans="2:84" x14ac:dyDescent="0.25">
      <c r="B32" s="1">
        <v>23</v>
      </c>
      <c r="C32" s="1" t="s">
        <v>87</v>
      </c>
      <c r="D32" s="1">
        <v>2</v>
      </c>
      <c r="E32" s="1">
        <v>3</v>
      </c>
      <c r="F32" s="1">
        <v>3</v>
      </c>
      <c r="G32" s="1">
        <v>3</v>
      </c>
      <c r="H32" s="1">
        <v>2</v>
      </c>
      <c r="I32" s="1">
        <v>3</v>
      </c>
      <c r="J32" s="4">
        <f t="shared" si="0"/>
        <v>16</v>
      </c>
      <c r="K32" s="6">
        <f t="shared" si="1"/>
        <v>2.6666666666666665</v>
      </c>
      <c r="L32" s="12" t="s">
        <v>17</v>
      </c>
      <c r="M32" s="1">
        <v>2</v>
      </c>
      <c r="N32" s="1">
        <v>2</v>
      </c>
      <c r="O32" s="1">
        <v>3</v>
      </c>
      <c r="P32" s="1">
        <v>3</v>
      </c>
      <c r="Q32" s="1">
        <v>3</v>
      </c>
      <c r="R32" s="1">
        <v>3</v>
      </c>
      <c r="S32" s="1">
        <v>2</v>
      </c>
      <c r="T32" s="1">
        <v>3</v>
      </c>
      <c r="U32" s="1">
        <v>2</v>
      </c>
      <c r="V32" s="1">
        <v>3</v>
      </c>
      <c r="W32" s="1">
        <v>3</v>
      </c>
      <c r="X32" s="1">
        <v>3</v>
      </c>
      <c r="Y32" s="1">
        <v>2</v>
      </c>
      <c r="Z32" s="1">
        <v>2</v>
      </c>
      <c r="AA32" s="1">
        <v>2</v>
      </c>
      <c r="AB32" s="1">
        <v>3</v>
      </c>
      <c r="AC32" s="1">
        <v>3</v>
      </c>
      <c r="AD32" s="1">
        <v>3</v>
      </c>
      <c r="AE32" s="4">
        <f t="shared" si="2"/>
        <v>47</v>
      </c>
      <c r="AF32" s="6">
        <f t="shared" si="3"/>
        <v>2.6111111111111112</v>
      </c>
      <c r="AG32" s="12" t="s">
        <v>17</v>
      </c>
      <c r="AH32" s="5">
        <f t="shared" si="4"/>
        <v>63</v>
      </c>
      <c r="AI32" s="7">
        <f t="shared" si="5"/>
        <v>2.625</v>
      </c>
      <c r="AJ32" s="12" t="s">
        <v>17</v>
      </c>
      <c r="AM32" s="29"/>
      <c r="AN32" s="16"/>
      <c r="AO32" s="24"/>
      <c r="AP32" s="21"/>
      <c r="AQ32" s="24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21"/>
      <c r="BL32" s="24"/>
      <c r="BM32" s="23"/>
      <c r="BN32" s="23"/>
      <c r="BO32" s="23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2:84" x14ac:dyDescent="0.25">
      <c r="B33" s="39"/>
      <c r="C33" s="39"/>
      <c r="D33" s="42"/>
      <c r="E33" s="43"/>
      <c r="F33" s="43"/>
      <c r="G33" s="43"/>
      <c r="H33" s="43"/>
      <c r="I33" s="43"/>
      <c r="J33" s="44"/>
      <c r="K33" s="1" t="s">
        <v>11</v>
      </c>
      <c r="L33" s="10" t="s">
        <v>8</v>
      </c>
      <c r="M33" s="42"/>
      <c r="N33" s="43"/>
      <c r="O33" s="43"/>
      <c r="P33" s="43"/>
      <c r="Q33" s="43"/>
      <c r="R33" s="43"/>
      <c r="S33" s="43"/>
      <c r="T33" s="43"/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4"/>
      <c r="AF33" s="1" t="s">
        <v>11</v>
      </c>
      <c r="AG33" s="10" t="s">
        <v>8</v>
      </c>
      <c r="AH33" s="2"/>
      <c r="AI33" s="2"/>
      <c r="AJ33" s="2"/>
      <c r="AM33" s="29"/>
      <c r="AN33" s="16"/>
      <c r="AO33" s="24"/>
      <c r="AP33" s="25"/>
      <c r="AQ33" s="2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25"/>
      <c r="BL33" s="25"/>
      <c r="BM33" s="23"/>
      <c r="BN33" s="23"/>
      <c r="BO33" s="23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</row>
    <row r="34" spans="2:84" x14ac:dyDescent="0.25">
      <c r="B34" s="40"/>
      <c r="C34" s="40"/>
      <c r="D34" s="42" t="s">
        <v>18</v>
      </c>
      <c r="E34" s="43"/>
      <c r="F34" s="43"/>
      <c r="G34" s="43"/>
      <c r="H34" s="43"/>
      <c r="I34" s="43"/>
      <c r="J34" s="44"/>
      <c r="K34" s="14">
        <v>23</v>
      </c>
      <c r="L34" s="14">
        <v>100</v>
      </c>
      <c r="M34" s="42" t="s">
        <v>18</v>
      </c>
      <c r="N34" s="43"/>
      <c r="O34" s="43"/>
      <c r="P34" s="43"/>
      <c r="Q34" s="43"/>
      <c r="R34" s="43"/>
      <c r="S34" s="43"/>
      <c r="T34" s="43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4"/>
      <c r="AF34" s="14">
        <v>23</v>
      </c>
      <c r="AG34" s="14">
        <v>100</v>
      </c>
      <c r="AH34" s="2"/>
      <c r="AI34" s="2"/>
      <c r="AJ34" s="2"/>
      <c r="AM34" s="29"/>
      <c r="AN34" s="16"/>
      <c r="AO34" s="24"/>
      <c r="AP34" s="18"/>
      <c r="AQ34" s="18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18"/>
      <c r="BL34" s="18"/>
      <c r="BM34" s="23"/>
      <c r="BN34" s="23"/>
      <c r="BO34" s="23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</row>
    <row r="35" spans="2:84" x14ac:dyDescent="0.25">
      <c r="B35" s="40"/>
      <c r="C35" s="40"/>
      <c r="D35" s="42" t="s">
        <v>19</v>
      </c>
      <c r="E35" s="43"/>
      <c r="F35" s="43"/>
      <c r="G35" s="43"/>
      <c r="H35" s="43"/>
      <c r="I35" s="43"/>
      <c r="J35" s="44"/>
      <c r="K35" s="11">
        <v>0</v>
      </c>
      <c r="L35" s="3">
        <f>(K35/K34)*100</f>
        <v>0</v>
      </c>
      <c r="M35" s="42" t="s">
        <v>19</v>
      </c>
      <c r="N35" s="43"/>
      <c r="O35" s="43"/>
      <c r="P35" s="43"/>
      <c r="Q35" s="43"/>
      <c r="R35" s="43"/>
      <c r="S35" s="43"/>
      <c r="T35" s="43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11">
        <v>0</v>
      </c>
      <c r="AG35" s="3">
        <f>(AF35/AF34)*100</f>
        <v>0</v>
      </c>
      <c r="AH35" s="2"/>
      <c r="AI35" s="2"/>
      <c r="AJ35" s="2"/>
      <c r="AM35" s="29"/>
      <c r="AN35" s="16"/>
      <c r="AO35" s="24"/>
      <c r="AP35" s="18"/>
      <c r="AQ35" s="18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18"/>
      <c r="BL35" s="18"/>
      <c r="BM35" s="23"/>
      <c r="BN35" s="23"/>
      <c r="BO35" s="23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</row>
    <row r="36" spans="2:84" x14ac:dyDescent="0.25">
      <c r="B36" s="40"/>
      <c r="C36" s="40"/>
      <c r="D36" s="42" t="s">
        <v>20</v>
      </c>
      <c r="E36" s="43"/>
      <c r="F36" s="43"/>
      <c r="G36" s="43"/>
      <c r="H36" s="43"/>
      <c r="I36" s="43"/>
      <c r="J36" s="44"/>
      <c r="K36" s="11">
        <v>7</v>
      </c>
      <c r="L36" s="3">
        <f>(K36/K34)*100</f>
        <v>30.434782608695656</v>
      </c>
      <c r="M36" s="42" t="s">
        <v>20</v>
      </c>
      <c r="N36" s="43"/>
      <c r="O36" s="43"/>
      <c r="P36" s="43"/>
      <c r="Q36" s="43"/>
      <c r="R36" s="43"/>
      <c r="S36" s="43"/>
      <c r="T36" s="43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4"/>
      <c r="AF36" s="11">
        <v>9</v>
      </c>
      <c r="AG36" s="3">
        <f>(AF36/AF34)*100</f>
        <v>39.130434782608695</v>
      </c>
      <c r="AH36" s="2"/>
      <c r="AI36" s="2"/>
      <c r="AJ36" s="2"/>
      <c r="AM36" s="29"/>
      <c r="AN36" s="16"/>
      <c r="AO36" s="24"/>
      <c r="AP36" s="18"/>
      <c r="AQ36" s="18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18"/>
      <c r="BL36" s="18"/>
      <c r="BM36" s="23"/>
      <c r="BN36" s="23"/>
      <c r="BO36" s="23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</row>
    <row r="37" spans="2:84" x14ac:dyDescent="0.25">
      <c r="B37" s="40"/>
      <c r="C37" s="40"/>
      <c r="D37" s="42" t="s">
        <v>21</v>
      </c>
      <c r="E37" s="43"/>
      <c r="F37" s="43"/>
      <c r="G37" s="43"/>
      <c r="H37" s="43"/>
      <c r="I37" s="43"/>
      <c r="J37" s="44"/>
      <c r="K37" s="11">
        <v>16</v>
      </c>
      <c r="L37" s="3">
        <f>(K37/K34)*100</f>
        <v>69.565217391304344</v>
      </c>
      <c r="M37" s="42" t="s">
        <v>21</v>
      </c>
      <c r="N37" s="43"/>
      <c r="O37" s="43"/>
      <c r="P37" s="43"/>
      <c r="Q37" s="43"/>
      <c r="R37" s="43"/>
      <c r="S37" s="43"/>
      <c r="T37" s="43"/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F37" s="11">
        <v>14</v>
      </c>
      <c r="AG37" s="3">
        <f>(AF37/AF34)*100</f>
        <v>60.869565217391312</v>
      </c>
      <c r="AH37" s="2"/>
      <c r="AI37" s="2"/>
      <c r="AJ37" s="2"/>
      <c r="AM37" s="29"/>
      <c r="AN37" s="16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21"/>
      <c r="BO37" s="24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</row>
    <row r="38" spans="2:84" x14ac:dyDescent="0.25">
      <c r="B38" s="40"/>
      <c r="C38" s="40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1" t="s">
        <v>11</v>
      </c>
      <c r="AJ38" s="10" t="s">
        <v>8</v>
      </c>
      <c r="AM38" s="29"/>
      <c r="AN38" s="1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25"/>
      <c r="BO38" s="25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</row>
    <row r="39" spans="2:84" x14ac:dyDescent="0.25">
      <c r="B39" s="40"/>
      <c r="C39" s="40"/>
      <c r="D39" s="45" t="s">
        <v>22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  <c r="AI39" s="14">
        <v>23</v>
      </c>
      <c r="AJ39" s="14">
        <v>100</v>
      </c>
      <c r="AM39" s="29"/>
      <c r="AN39" s="16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18"/>
      <c r="BO39" s="18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</row>
    <row r="40" spans="2:84" x14ac:dyDescent="0.25">
      <c r="B40" s="40"/>
      <c r="C40" s="40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11">
        <v>0</v>
      </c>
      <c r="AJ40" s="3">
        <f>(AI40/AI39)*100</f>
        <v>0</v>
      </c>
      <c r="AM40" s="29"/>
      <c r="AN40" s="16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18"/>
      <c r="BO40" s="18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</row>
    <row r="41" spans="2:84" x14ac:dyDescent="0.25">
      <c r="B41" s="40"/>
      <c r="C41" s="40"/>
      <c r="D41" s="48" t="s">
        <v>23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11">
        <v>11</v>
      </c>
      <c r="AJ41" s="3">
        <f>(AI41/AI39)*100</f>
        <v>47.826086956521742</v>
      </c>
      <c r="AM41" s="29"/>
      <c r="AN41" s="16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18"/>
      <c r="BO41" s="18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</row>
    <row r="42" spans="2:84" x14ac:dyDescent="0.25">
      <c r="B42" s="41"/>
      <c r="C42" s="41"/>
      <c r="D42" s="48" t="s">
        <v>24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11">
        <v>12</v>
      </c>
      <c r="AJ42" s="3">
        <f>(AI42/AI39)*100</f>
        <v>52.173913043478258</v>
      </c>
      <c r="AN42" s="15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</row>
    <row r="43" spans="2:84" x14ac:dyDescent="0.25">
      <c r="C43" s="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2:84" x14ac:dyDescent="0.25">
      <c r="C44" s="1"/>
    </row>
    <row r="45" spans="2:84" x14ac:dyDescent="0.25">
      <c r="C45" s="1"/>
    </row>
    <row r="46" spans="2:84" x14ac:dyDescent="0.25">
      <c r="C46" s="1"/>
    </row>
    <row r="47" spans="2:84" x14ac:dyDescent="0.25">
      <c r="C47" s="1"/>
    </row>
    <row r="48" spans="2:84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39"/>
    </row>
    <row r="60" spans="3:3" x14ac:dyDescent="0.25">
      <c r="C60" s="40"/>
    </row>
    <row r="61" spans="3:3" x14ac:dyDescent="0.25">
      <c r="C61" s="40"/>
    </row>
    <row r="62" spans="3:3" x14ac:dyDescent="0.25">
      <c r="C62" s="40"/>
    </row>
    <row r="63" spans="3:3" x14ac:dyDescent="0.25">
      <c r="C63" s="40"/>
    </row>
    <row r="64" spans="3:3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1"/>
    </row>
    <row r="98" spans="4:5" x14ac:dyDescent="0.25">
      <c r="D98" s="8">
        <v>1</v>
      </c>
      <c r="E98" s="8" t="s">
        <v>15</v>
      </c>
    </row>
    <row r="99" spans="4:5" x14ac:dyDescent="0.25">
      <c r="D99" s="8">
        <v>1.6</v>
      </c>
      <c r="E99" s="8" t="s">
        <v>16</v>
      </c>
    </row>
    <row r="100" spans="4:5" x14ac:dyDescent="0.25">
      <c r="D100" s="8">
        <v>2.6</v>
      </c>
      <c r="E100" s="8" t="s">
        <v>17</v>
      </c>
    </row>
  </sheetData>
  <mergeCells count="72">
    <mergeCell ref="B33:B42"/>
    <mergeCell ref="C33:C42"/>
    <mergeCell ref="D33:J33"/>
    <mergeCell ref="M33:T33"/>
    <mergeCell ref="U33:AE33"/>
    <mergeCell ref="D34:J34"/>
    <mergeCell ref="M34:T34"/>
    <mergeCell ref="U34:AE34"/>
    <mergeCell ref="D35:J35"/>
    <mergeCell ref="M35:T35"/>
    <mergeCell ref="U35:AE35"/>
    <mergeCell ref="D36:J36"/>
    <mergeCell ref="M36:T36"/>
    <mergeCell ref="U36:AE36"/>
    <mergeCell ref="D41:AH41"/>
    <mergeCell ref="A3:AK3"/>
    <mergeCell ref="A4:AK4"/>
    <mergeCell ref="A5:AK5"/>
    <mergeCell ref="B7:AJ7"/>
    <mergeCell ref="B8:B9"/>
    <mergeCell ref="C8:C9"/>
    <mergeCell ref="D8:I8"/>
    <mergeCell ref="J8:J9"/>
    <mergeCell ref="K8:K9"/>
    <mergeCell ref="L8:L9"/>
    <mergeCell ref="M8:AD8"/>
    <mergeCell ref="AE8:AE9"/>
    <mergeCell ref="AF8:AF9"/>
    <mergeCell ref="AG8:AG9"/>
    <mergeCell ref="AH8:AH9"/>
    <mergeCell ref="AJ8:AJ9"/>
    <mergeCell ref="C59:C68"/>
    <mergeCell ref="AR32:AY32"/>
    <mergeCell ref="AR33:AY33"/>
    <mergeCell ref="AR34:AY34"/>
    <mergeCell ref="AR35:AY35"/>
    <mergeCell ref="AR36:AY36"/>
    <mergeCell ref="AO37:BM37"/>
    <mergeCell ref="AO39:BM39"/>
    <mergeCell ref="AO40:BM40"/>
    <mergeCell ref="M37:T37"/>
    <mergeCell ref="U37:AE37"/>
    <mergeCell ref="D38:AH38"/>
    <mergeCell ref="D39:AH39"/>
    <mergeCell ref="D40:AH40"/>
    <mergeCell ref="D37:J37"/>
    <mergeCell ref="D42:AH42"/>
    <mergeCell ref="AZ35:BJ35"/>
    <mergeCell ref="AZ36:BJ36"/>
    <mergeCell ref="AO38:BM38"/>
    <mergeCell ref="AR7:BI7"/>
    <mergeCell ref="AO41:BM41"/>
    <mergeCell ref="AZ32:BJ32"/>
    <mergeCell ref="AZ33:BJ33"/>
    <mergeCell ref="AZ34:BJ34"/>
    <mergeCell ref="AQ7:AQ8"/>
    <mergeCell ref="AI8:AI9"/>
    <mergeCell ref="AM32:AM41"/>
    <mergeCell ref="AL2:BP2"/>
    <mergeCell ref="AL3:BP3"/>
    <mergeCell ref="AL4:BP4"/>
    <mergeCell ref="BD13:CF13"/>
    <mergeCell ref="AM7:AM8"/>
    <mergeCell ref="AN7:AN8"/>
    <mergeCell ref="BM7:BM8"/>
    <mergeCell ref="BN7:BN8"/>
    <mergeCell ref="BO7:BO8"/>
    <mergeCell ref="AO7:AO8"/>
    <mergeCell ref="AP7:AP8"/>
    <mergeCell ref="BL7:BL8"/>
    <mergeCell ref="BJ7:BJ8"/>
    <mergeCell ref="BK7:BK8"/>
  </mergeCells>
  <pageMargins left="0.7" right="0.7" top="0.75" bottom="0.75" header="0.3" footer="0.3"/>
  <pageSetup paperSize="9" scale="74" orientation="portrait" verticalDpi="0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4"/>
  <sheetViews>
    <sheetView topLeftCell="C1" zoomScale="62" zoomScaleNormal="62" workbookViewId="0">
      <selection activeCell="AK34" sqref="AK34"/>
    </sheetView>
  </sheetViews>
  <sheetFormatPr defaultRowHeight="15" x14ac:dyDescent="0.25"/>
  <cols>
    <col min="2" max="2" width="4.7109375" customWidth="1"/>
    <col min="3" max="3" width="32.42578125" customWidth="1"/>
    <col min="4" max="4" width="8.28515625" customWidth="1"/>
    <col min="5" max="5" width="9" customWidth="1"/>
    <col min="6" max="6" width="9.140625" customWidth="1"/>
    <col min="7" max="7" width="9" customWidth="1"/>
    <col min="8" max="8" width="14.5703125" customWidth="1"/>
    <col min="9" max="9" width="6.5703125" customWidth="1"/>
    <col min="10" max="10" width="7.42578125" customWidth="1"/>
    <col min="11" max="12" width="4.85546875" customWidth="1"/>
    <col min="13" max="13" width="9.7109375" customWidth="1"/>
    <col min="14" max="14" width="6.140625" customWidth="1"/>
    <col min="15" max="15" width="6.28515625" customWidth="1"/>
    <col min="16" max="16" width="10" customWidth="1"/>
    <col min="17" max="17" width="8.85546875" customWidth="1"/>
    <col min="18" max="18" width="6.42578125" customWidth="1"/>
    <col min="19" max="19" width="5.7109375" customWidth="1"/>
    <col min="20" max="20" width="5.85546875" customWidth="1"/>
    <col min="21" max="21" width="6.28515625" customWidth="1"/>
    <col min="22" max="22" width="11.5703125" customWidth="1"/>
    <col min="23" max="23" width="13.42578125" customWidth="1"/>
    <col min="24" max="24" width="6.85546875" customWidth="1"/>
    <col min="25" max="25" width="9.140625" customWidth="1"/>
    <col min="26" max="26" width="9.28515625" customWidth="1"/>
    <col min="27" max="27" width="9.140625" customWidth="1"/>
    <col min="28" max="28" width="6.5703125" customWidth="1"/>
    <col min="29" max="29" width="8.85546875" customWidth="1"/>
    <col min="30" max="30" width="5.85546875" customWidth="1"/>
    <col min="31" max="31" width="12.42578125" customWidth="1"/>
    <col min="32" max="32" width="9.140625" customWidth="1"/>
    <col min="33" max="33" width="4.28515625" customWidth="1"/>
    <col min="34" max="34" width="7" customWidth="1"/>
    <col min="35" max="35" width="10" customWidth="1"/>
    <col min="38" max="38" width="10.5703125" customWidth="1"/>
  </cols>
  <sheetData>
    <row r="2" spans="1:39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x14ac:dyDescent="0.25">
      <c r="A4" s="30" t="s">
        <v>102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6" spans="1:39" x14ac:dyDescent="0.25">
      <c r="B6" s="49" t="s">
        <v>1</v>
      </c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</row>
    <row r="7" spans="1:39" ht="15" customHeight="1" x14ac:dyDescent="0.25">
      <c r="B7" s="51" t="s">
        <v>2</v>
      </c>
      <c r="C7" s="52" t="s">
        <v>3</v>
      </c>
      <c r="D7" s="51" t="s">
        <v>13</v>
      </c>
      <c r="E7" s="51"/>
      <c r="F7" s="51"/>
      <c r="G7" s="51"/>
      <c r="H7" s="51"/>
      <c r="I7" s="51"/>
      <c r="J7" s="51"/>
      <c r="K7" s="54" t="s">
        <v>9</v>
      </c>
      <c r="L7" s="55" t="s">
        <v>10</v>
      </c>
      <c r="M7" s="56" t="s">
        <v>12</v>
      </c>
      <c r="N7" s="57" t="s">
        <v>4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  <c r="AG7" s="54" t="s">
        <v>9</v>
      </c>
      <c r="AH7" s="55" t="s">
        <v>10</v>
      </c>
      <c r="AI7" s="56" t="s">
        <v>12</v>
      </c>
      <c r="AJ7" s="60" t="s">
        <v>5</v>
      </c>
      <c r="AK7" s="28" t="s">
        <v>6</v>
      </c>
      <c r="AL7" s="63" t="s">
        <v>7</v>
      </c>
    </row>
    <row r="8" spans="1:39" ht="225" customHeight="1" x14ac:dyDescent="0.25">
      <c r="B8" s="51"/>
      <c r="C8" s="51"/>
      <c r="D8" s="13" t="s">
        <v>50</v>
      </c>
      <c r="E8" s="13" t="s">
        <v>51</v>
      </c>
      <c r="F8" s="13" t="s">
        <v>52</v>
      </c>
      <c r="G8" s="13" t="s">
        <v>53</v>
      </c>
      <c r="H8" s="13" t="s">
        <v>54</v>
      </c>
      <c r="I8" s="13" t="s">
        <v>55</v>
      </c>
      <c r="J8" s="13" t="s">
        <v>56</v>
      </c>
      <c r="K8" s="54"/>
      <c r="L8" s="55"/>
      <c r="M8" s="56"/>
      <c r="N8" s="13" t="s">
        <v>57</v>
      </c>
      <c r="O8" s="13" t="s">
        <v>58</v>
      </c>
      <c r="P8" s="13" t="s">
        <v>59</v>
      </c>
      <c r="Q8" s="13" t="s">
        <v>60</v>
      </c>
      <c r="R8" s="13" t="s">
        <v>61</v>
      </c>
      <c r="S8" s="13" t="s">
        <v>62</v>
      </c>
      <c r="T8" s="13" t="s">
        <v>63</v>
      </c>
      <c r="U8" s="13" t="s">
        <v>64</v>
      </c>
      <c r="V8" s="13" t="s">
        <v>65</v>
      </c>
      <c r="W8" s="13" t="s">
        <v>66</v>
      </c>
      <c r="X8" s="13" t="s">
        <v>67</v>
      </c>
      <c r="Y8" s="13" t="s">
        <v>68</v>
      </c>
      <c r="Z8" s="13" t="s">
        <v>69</v>
      </c>
      <c r="AA8" s="13" t="s">
        <v>70</v>
      </c>
      <c r="AB8" s="13" t="s">
        <v>71</v>
      </c>
      <c r="AC8" s="13" t="s">
        <v>72</v>
      </c>
      <c r="AD8" s="13" t="s">
        <v>73</v>
      </c>
      <c r="AE8" s="13" t="s">
        <v>74</v>
      </c>
      <c r="AF8" s="13" t="s">
        <v>75</v>
      </c>
      <c r="AG8" s="54"/>
      <c r="AH8" s="55"/>
      <c r="AI8" s="56"/>
      <c r="AJ8" s="61"/>
      <c r="AK8" s="28"/>
      <c r="AL8" s="63"/>
    </row>
    <row r="9" spans="1:39" x14ac:dyDescent="0.25">
      <c r="B9" s="1">
        <v>1</v>
      </c>
      <c r="C9" s="1" t="s">
        <v>91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1">
        <v>3</v>
      </c>
      <c r="K9" s="4">
        <f>SUM(D9:J9)</f>
        <v>21</v>
      </c>
      <c r="L9" s="6">
        <f>AVERAGE(D9:J9)</f>
        <v>3</v>
      </c>
      <c r="M9" s="12" t="str">
        <f t="shared" ref="M9:M25" si="0">IF(D9="","",VLOOKUP(L9,$J$92:$K$94,2,TRUE))</f>
        <v>ІІІ ур</v>
      </c>
      <c r="N9" s="1">
        <v>3</v>
      </c>
      <c r="O9" s="1">
        <v>3</v>
      </c>
      <c r="P9" s="1">
        <v>3</v>
      </c>
      <c r="Q9" s="1">
        <v>3</v>
      </c>
      <c r="R9" s="1">
        <v>3</v>
      </c>
      <c r="S9" s="1">
        <v>3</v>
      </c>
      <c r="T9" s="1">
        <v>3</v>
      </c>
      <c r="U9" s="1">
        <v>3</v>
      </c>
      <c r="V9" s="1">
        <v>3</v>
      </c>
      <c r="W9" s="1">
        <v>3</v>
      </c>
      <c r="X9" s="1">
        <v>3</v>
      </c>
      <c r="Y9" s="1">
        <v>3</v>
      </c>
      <c r="Z9" s="1">
        <v>3</v>
      </c>
      <c r="AA9" s="1">
        <v>3</v>
      </c>
      <c r="AB9" s="1">
        <v>3</v>
      </c>
      <c r="AC9" s="1">
        <v>3</v>
      </c>
      <c r="AD9" s="1">
        <v>3</v>
      </c>
      <c r="AE9" s="1">
        <v>3</v>
      </c>
      <c r="AF9" s="1">
        <v>3</v>
      </c>
      <c r="AG9" s="4">
        <f>SUM(N9:AF9)</f>
        <v>57</v>
      </c>
      <c r="AH9" s="6">
        <f>AVERAGE(AG9/19)</f>
        <v>3</v>
      </c>
      <c r="AI9" s="12" t="str">
        <f t="shared" ref="AI9:AI25" si="1">IF(Y9="","",VLOOKUP(AH9,$J$92:$K$94,2,TRUE))</f>
        <v>ІІІ ур</v>
      </c>
      <c r="AJ9" s="5">
        <f>K9+AG9</f>
        <v>78</v>
      </c>
      <c r="AK9" s="7">
        <f>AJ9/26</f>
        <v>3</v>
      </c>
      <c r="AL9" s="12" t="str">
        <f t="shared" ref="AL9:AL25" si="2">IF(AD9="","",VLOOKUP(AK9,$J$92:$K$94,2,TRUE))</f>
        <v>ІІІ ур</v>
      </c>
    </row>
    <row r="10" spans="1:39" x14ac:dyDescent="0.25">
      <c r="B10" s="1">
        <v>2</v>
      </c>
      <c r="C10" s="1" t="s">
        <v>88</v>
      </c>
      <c r="D10" s="1">
        <v>3</v>
      </c>
      <c r="E10" s="1">
        <v>3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4">
        <f t="shared" ref="K10:K25" si="3">SUM(D10:J10)</f>
        <v>21</v>
      </c>
      <c r="L10" s="6">
        <f t="shared" ref="L10:L25" si="4">AVERAGE(D10:J10)</f>
        <v>3</v>
      </c>
      <c r="M10" s="12" t="str">
        <f t="shared" si="0"/>
        <v>ІІІ ур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1">
        <v>3</v>
      </c>
      <c r="T10" s="1">
        <v>3</v>
      </c>
      <c r="U10" s="1">
        <v>3</v>
      </c>
      <c r="V10" s="1">
        <v>3</v>
      </c>
      <c r="W10" s="1">
        <v>3</v>
      </c>
      <c r="X10" s="1">
        <v>3</v>
      </c>
      <c r="Y10" s="1">
        <v>3</v>
      </c>
      <c r="Z10" s="1">
        <v>3</v>
      </c>
      <c r="AA10" s="1">
        <v>3</v>
      </c>
      <c r="AB10" s="1">
        <v>3</v>
      </c>
      <c r="AC10" s="1">
        <v>3</v>
      </c>
      <c r="AD10" s="1">
        <v>3</v>
      </c>
      <c r="AE10" s="1">
        <v>3</v>
      </c>
      <c r="AF10" s="1">
        <v>0</v>
      </c>
      <c r="AG10" s="4">
        <f t="shared" ref="AG10:AG25" si="5">SUM(N10:AF10)</f>
        <v>54</v>
      </c>
      <c r="AH10" s="6">
        <f t="shared" ref="AH10:AH25" si="6">AVERAGE(AG10/19)</f>
        <v>2.8421052631578947</v>
      </c>
      <c r="AI10" s="12" t="str">
        <f t="shared" si="1"/>
        <v>ІІІ ур</v>
      </c>
      <c r="AJ10" s="5">
        <f t="shared" ref="AJ10:AJ25" si="7">K10+AG10</f>
        <v>75</v>
      </c>
      <c r="AK10" s="7">
        <f t="shared" ref="AK10:AK25" si="8">AJ10/26</f>
        <v>2.8846153846153846</v>
      </c>
      <c r="AL10" s="12" t="str">
        <f t="shared" si="2"/>
        <v>ІІІ ур</v>
      </c>
    </row>
    <row r="11" spans="1:39" x14ac:dyDescent="0.25">
      <c r="B11" s="1">
        <v>3</v>
      </c>
      <c r="C11" s="1" t="s">
        <v>90</v>
      </c>
      <c r="D11" s="1">
        <v>2</v>
      </c>
      <c r="E11" s="1">
        <v>2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4">
        <f t="shared" si="3"/>
        <v>19</v>
      </c>
      <c r="L11" s="6">
        <f t="shared" si="4"/>
        <v>2.7142857142857144</v>
      </c>
      <c r="M11" s="12" t="str">
        <f t="shared" si="0"/>
        <v>ІІІ ур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1">
        <v>3</v>
      </c>
      <c r="U11" s="1">
        <v>3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1">
        <v>3</v>
      </c>
      <c r="AB11" s="1">
        <v>3</v>
      </c>
      <c r="AC11" s="1">
        <v>3</v>
      </c>
      <c r="AD11" s="1">
        <v>3</v>
      </c>
      <c r="AE11" s="1">
        <v>3</v>
      </c>
      <c r="AF11" s="1">
        <v>2</v>
      </c>
      <c r="AG11" s="4">
        <f t="shared" si="5"/>
        <v>56</v>
      </c>
      <c r="AH11" s="6">
        <f t="shared" si="6"/>
        <v>2.9473684210526314</v>
      </c>
      <c r="AI11" s="12" t="str">
        <f t="shared" si="1"/>
        <v>ІІІ ур</v>
      </c>
      <c r="AJ11" s="5">
        <f t="shared" si="7"/>
        <v>75</v>
      </c>
      <c r="AK11" s="7">
        <f t="shared" si="8"/>
        <v>2.8846153846153846</v>
      </c>
      <c r="AL11" s="12" t="str">
        <f t="shared" si="2"/>
        <v>ІІІ ур</v>
      </c>
    </row>
    <row r="12" spans="1:39" x14ac:dyDescent="0.25">
      <c r="B12" s="1">
        <v>4</v>
      </c>
      <c r="C12" s="1" t="s">
        <v>95</v>
      </c>
      <c r="D12" s="1">
        <v>3</v>
      </c>
      <c r="E12" s="1">
        <v>3</v>
      </c>
      <c r="F12" s="1">
        <v>3</v>
      </c>
      <c r="G12" s="1">
        <v>2</v>
      </c>
      <c r="H12" s="1">
        <v>3</v>
      </c>
      <c r="I12" s="1">
        <v>3</v>
      </c>
      <c r="J12" s="1">
        <v>3</v>
      </c>
      <c r="K12" s="4">
        <f t="shared" si="3"/>
        <v>20</v>
      </c>
      <c r="L12" s="6">
        <f t="shared" si="4"/>
        <v>2.8571428571428572</v>
      </c>
      <c r="M12" s="12" t="str">
        <f t="shared" si="0"/>
        <v>ІІІ ур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1">
        <v>3</v>
      </c>
      <c r="U12" s="1">
        <v>3</v>
      </c>
      <c r="V12" s="1">
        <v>3</v>
      </c>
      <c r="W12" s="1">
        <v>3</v>
      </c>
      <c r="X12" s="1">
        <v>3</v>
      </c>
      <c r="Y12" s="1">
        <v>3</v>
      </c>
      <c r="Z12" s="1">
        <v>3</v>
      </c>
      <c r="AA12" s="1">
        <v>3</v>
      </c>
      <c r="AB12" s="1">
        <v>3</v>
      </c>
      <c r="AC12" s="1">
        <v>3</v>
      </c>
      <c r="AD12" s="1">
        <v>3</v>
      </c>
      <c r="AE12" s="1">
        <v>3</v>
      </c>
      <c r="AF12" s="1">
        <v>3</v>
      </c>
      <c r="AG12" s="4">
        <f t="shared" si="5"/>
        <v>57</v>
      </c>
      <c r="AH12" s="6">
        <f t="shared" si="6"/>
        <v>3</v>
      </c>
      <c r="AI12" s="12" t="str">
        <f t="shared" si="1"/>
        <v>ІІІ ур</v>
      </c>
      <c r="AJ12" s="5">
        <f t="shared" si="7"/>
        <v>77</v>
      </c>
      <c r="AK12" s="7">
        <f t="shared" si="8"/>
        <v>2.9615384615384617</v>
      </c>
      <c r="AL12" s="12" t="str">
        <f t="shared" si="2"/>
        <v>ІІІ ур</v>
      </c>
    </row>
    <row r="13" spans="1:39" x14ac:dyDescent="0.25">
      <c r="B13" s="1">
        <v>5</v>
      </c>
      <c r="C13" s="1" t="s">
        <v>78</v>
      </c>
      <c r="D13" s="1">
        <v>3</v>
      </c>
      <c r="E13" s="1">
        <v>3</v>
      </c>
      <c r="F13" s="1">
        <v>3</v>
      </c>
      <c r="G13" s="1">
        <v>2</v>
      </c>
      <c r="H13" s="1">
        <v>3</v>
      </c>
      <c r="I13" s="1">
        <v>3</v>
      </c>
      <c r="J13" s="1">
        <v>3</v>
      </c>
      <c r="K13" s="4">
        <f t="shared" si="3"/>
        <v>20</v>
      </c>
      <c r="L13" s="6">
        <f t="shared" si="4"/>
        <v>2.8571428571428572</v>
      </c>
      <c r="M13" s="12" t="str">
        <f t="shared" si="0"/>
        <v>ІІІ ур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3</v>
      </c>
      <c r="W13" s="1">
        <v>3</v>
      </c>
      <c r="X13" s="1">
        <v>3</v>
      </c>
      <c r="Y13" s="1">
        <v>3</v>
      </c>
      <c r="Z13" s="1">
        <v>3</v>
      </c>
      <c r="AA13" s="1">
        <v>3</v>
      </c>
      <c r="AB13" s="1">
        <v>3</v>
      </c>
      <c r="AC13" s="1">
        <v>3</v>
      </c>
      <c r="AD13" s="1">
        <v>3</v>
      </c>
      <c r="AE13" s="1">
        <v>3</v>
      </c>
      <c r="AF13" s="1">
        <v>3</v>
      </c>
      <c r="AG13" s="4">
        <f t="shared" si="5"/>
        <v>57</v>
      </c>
      <c r="AH13" s="6">
        <f t="shared" si="6"/>
        <v>3</v>
      </c>
      <c r="AI13" s="12" t="str">
        <f t="shared" si="1"/>
        <v>ІІІ ур</v>
      </c>
      <c r="AJ13" s="5">
        <f t="shared" si="7"/>
        <v>77</v>
      </c>
      <c r="AK13" s="7">
        <f t="shared" si="8"/>
        <v>2.9615384615384617</v>
      </c>
      <c r="AL13" s="12" t="str">
        <f t="shared" si="2"/>
        <v>ІІІ ур</v>
      </c>
    </row>
    <row r="14" spans="1:39" x14ac:dyDescent="0.25">
      <c r="B14" s="1">
        <v>6</v>
      </c>
      <c r="C14" s="1" t="s">
        <v>81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4">
        <f t="shared" si="3"/>
        <v>21</v>
      </c>
      <c r="L14" s="6">
        <f t="shared" si="4"/>
        <v>3</v>
      </c>
      <c r="M14" s="12" t="str">
        <f t="shared" si="0"/>
        <v>ІІІ ур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1">
        <v>3</v>
      </c>
      <c r="Y14" s="1">
        <v>3</v>
      </c>
      <c r="Z14" s="1">
        <v>3</v>
      </c>
      <c r="AA14" s="1">
        <v>3</v>
      </c>
      <c r="AB14" s="1">
        <v>3</v>
      </c>
      <c r="AC14" s="1">
        <v>3</v>
      </c>
      <c r="AD14" s="1">
        <v>3</v>
      </c>
      <c r="AE14" s="1">
        <v>3</v>
      </c>
      <c r="AF14" s="1">
        <v>3</v>
      </c>
      <c r="AG14" s="4">
        <f t="shared" si="5"/>
        <v>57</v>
      </c>
      <c r="AH14" s="6">
        <f t="shared" si="6"/>
        <v>3</v>
      </c>
      <c r="AI14" s="12" t="str">
        <f t="shared" si="1"/>
        <v>ІІІ ур</v>
      </c>
      <c r="AJ14" s="5">
        <f t="shared" si="7"/>
        <v>78</v>
      </c>
      <c r="AK14" s="7">
        <f t="shared" si="8"/>
        <v>3</v>
      </c>
      <c r="AL14" s="12" t="str">
        <f t="shared" si="2"/>
        <v>ІІІ ур</v>
      </c>
    </row>
    <row r="15" spans="1:39" x14ac:dyDescent="0.25">
      <c r="B15" s="1">
        <v>7</v>
      </c>
      <c r="C15" s="1" t="s">
        <v>98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3</v>
      </c>
      <c r="K15" s="4">
        <f t="shared" si="3"/>
        <v>21</v>
      </c>
      <c r="L15" s="6">
        <f t="shared" si="4"/>
        <v>3</v>
      </c>
      <c r="M15" s="12" t="str">
        <f t="shared" si="0"/>
        <v>ІІІ ур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1">
        <v>3</v>
      </c>
      <c r="U15" s="1">
        <v>3</v>
      </c>
      <c r="V15" s="1">
        <v>3</v>
      </c>
      <c r="W15" s="1">
        <v>3</v>
      </c>
      <c r="X15" s="1">
        <v>3</v>
      </c>
      <c r="Y15" s="1">
        <v>3</v>
      </c>
      <c r="Z15" s="1">
        <v>3</v>
      </c>
      <c r="AA15" s="1">
        <v>3</v>
      </c>
      <c r="AB15" s="1">
        <v>3</v>
      </c>
      <c r="AC15" s="1">
        <v>3</v>
      </c>
      <c r="AD15" s="1">
        <v>3</v>
      </c>
      <c r="AE15" s="1">
        <v>3</v>
      </c>
      <c r="AF15" s="1">
        <v>3</v>
      </c>
      <c r="AG15" s="4">
        <f t="shared" si="5"/>
        <v>57</v>
      </c>
      <c r="AH15" s="6">
        <f t="shared" si="6"/>
        <v>3</v>
      </c>
      <c r="AI15" s="12" t="str">
        <f t="shared" si="1"/>
        <v>ІІІ ур</v>
      </c>
      <c r="AJ15" s="5">
        <f t="shared" si="7"/>
        <v>78</v>
      </c>
      <c r="AK15" s="7">
        <f t="shared" si="8"/>
        <v>3</v>
      </c>
      <c r="AL15" s="12" t="str">
        <f t="shared" si="2"/>
        <v>ІІІ ур</v>
      </c>
    </row>
    <row r="16" spans="1:39" x14ac:dyDescent="0.25">
      <c r="B16" s="1">
        <v>8</v>
      </c>
      <c r="C16" s="1" t="s">
        <v>77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1">
        <v>3</v>
      </c>
      <c r="J16" s="1">
        <v>3</v>
      </c>
      <c r="K16" s="4">
        <f t="shared" si="3"/>
        <v>21</v>
      </c>
      <c r="L16" s="6">
        <f t="shared" si="4"/>
        <v>3</v>
      </c>
      <c r="M16" s="12" t="str">
        <f t="shared" si="0"/>
        <v>ІІІ ур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1">
        <v>3</v>
      </c>
      <c r="T16" s="1">
        <v>3</v>
      </c>
      <c r="U16" s="1">
        <v>3</v>
      </c>
      <c r="V16" s="1">
        <v>3</v>
      </c>
      <c r="W16" s="1">
        <v>3</v>
      </c>
      <c r="X16" s="1">
        <v>3</v>
      </c>
      <c r="Y16" s="1">
        <v>3</v>
      </c>
      <c r="Z16" s="1">
        <v>3</v>
      </c>
      <c r="AA16" s="1">
        <v>3</v>
      </c>
      <c r="AB16" s="1">
        <v>3</v>
      </c>
      <c r="AC16" s="1">
        <v>3</v>
      </c>
      <c r="AD16" s="1">
        <v>3</v>
      </c>
      <c r="AE16" s="1">
        <v>3</v>
      </c>
      <c r="AF16" s="1">
        <v>3</v>
      </c>
      <c r="AG16" s="4">
        <f t="shared" si="5"/>
        <v>57</v>
      </c>
      <c r="AH16" s="6">
        <f t="shared" si="6"/>
        <v>3</v>
      </c>
      <c r="AI16" s="12" t="str">
        <f t="shared" si="1"/>
        <v>ІІІ ур</v>
      </c>
      <c r="AJ16" s="5">
        <f t="shared" si="7"/>
        <v>78</v>
      </c>
      <c r="AK16" s="7">
        <f t="shared" si="8"/>
        <v>3</v>
      </c>
      <c r="AL16" s="12" t="str">
        <f t="shared" si="2"/>
        <v>ІІІ ур</v>
      </c>
    </row>
    <row r="17" spans="2:38" x14ac:dyDescent="0.25">
      <c r="B17" s="1">
        <v>9</v>
      </c>
      <c r="C17" s="1" t="s">
        <v>99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1">
        <v>3</v>
      </c>
      <c r="J17" s="1">
        <v>3</v>
      </c>
      <c r="K17" s="4">
        <f t="shared" si="3"/>
        <v>21</v>
      </c>
      <c r="L17" s="6">
        <f t="shared" si="4"/>
        <v>3</v>
      </c>
      <c r="M17" s="12" t="str">
        <f t="shared" si="0"/>
        <v>ІІІ ур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1">
        <v>3</v>
      </c>
      <c r="U17" s="1">
        <v>3</v>
      </c>
      <c r="V17" s="1">
        <v>3</v>
      </c>
      <c r="W17" s="1">
        <v>3</v>
      </c>
      <c r="X17" s="1">
        <v>3</v>
      </c>
      <c r="Y17" s="1">
        <v>3</v>
      </c>
      <c r="Z17" s="1">
        <v>3</v>
      </c>
      <c r="AA17" s="1">
        <v>3</v>
      </c>
      <c r="AB17" s="1">
        <v>3</v>
      </c>
      <c r="AC17" s="1">
        <v>3</v>
      </c>
      <c r="AD17" s="1">
        <v>3</v>
      </c>
      <c r="AE17" s="1">
        <v>3</v>
      </c>
      <c r="AF17" s="1">
        <v>3</v>
      </c>
      <c r="AG17" s="4">
        <f t="shared" si="5"/>
        <v>57</v>
      </c>
      <c r="AH17" s="6">
        <f t="shared" si="6"/>
        <v>3</v>
      </c>
      <c r="AI17" s="12" t="str">
        <f t="shared" si="1"/>
        <v>ІІІ ур</v>
      </c>
      <c r="AJ17" s="5">
        <f t="shared" si="7"/>
        <v>78</v>
      </c>
      <c r="AK17" s="7">
        <f t="shared" si="8"/>
        <v>3</v>
      </c>
      <c r="AL17" s="12" t="str">
        <f t="shared" si="2"/>
        <v>ІІІ ур</v>
      </c>
    </row>
    <row r="18" spans="2:38" x14ac:dyDescent="0.25">
      <c r="B18" s="1">
        <v>10</v>
      </c>
      <c r="C18" s="1" t="s">
        <v>94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4">
        <f t="shared" si="3"/>
        <v>21</v>
      </c>
      <c r="L18" s="6">
        <f t="shared" si="4"/>
        <v>3</v>
      </c>
      <c r="M18" s="12" t="str">
        <f t="shared" si="0"/>
        <v>ІІІ ур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1">
        <v>3</v>
      </c>
      <c r="Y18" s="1">
        <v>3</v>
      </c>
      <c r="Z18" s="1">
        <v>3</v>
      </c>
      <c r="AA18" s="1">
        <v>3</v>
      </c>
      <c r="AB18" s="1">
        <v>3</v>
      </c>
      <c r="AC18" s="1">
        <v>3</v>
      </c>
      <c r="AD18" s="1">
        <v>3</v>
      </c>
      <c r="AE18" s="1">
        <v>3</v>
      </c>
      <c r="AF18" s="1">
        <v>3</v>
      </c>
      <c r="AG18" s="4">
        <f t="shared" si="5"/>
        <v>57</v>
      </c>
      <c r="AH18" s="6">
        <f t="shared" si="6"/>
        <v>3</v>
      </c>
      <c r="AI18" s="12" t="str">
        <f t="shared" si="1"/>
        <v>ІІІ ур</v>
      </c>
      <c r="AJ18" s="5">
        <f t="shared" si="7"/>
        <v>78</v>
      </c>
      <c r="AK18" s="7">
        <f t="shared" si="8"/>
        <v>3</v>
      </c>
      <c r="AL18" s="12" t="str">
        <f t="shared" si="2"/>
        <v>ІІІ ур</v>
      </c>
    </row>
    <row r="19" spans="2:38" x14ac:dyDescent="0.25">
      <c r="B19" s="1">
        <v>11</v>
      </c>
      <c r="C19" s="1" t="s">
        <v>79</v>
      </c>
      <c r="D19" s="1">
        <v>3</v>
      </c>
      <c r="E19" s="1">
        <v>3</v>
      </c>
      <c r="F19" s="1">
        <v>3</v>
      </c>
      <c r="G19" s="1">
        <v>3</v>
      </c>
      <c r="H19" s="1">
        <v>0</v>
      </c>
      <c r="I19" s="1">
        <v>3</v>
      </c>
      <c r="J19" s="1">
        <v>3</v>
      </c>
      <c r="K19" s="4">
        <f t="shared" si="3"/>
        <v>18</v>
      </c>
      <c r="L19" s="6">
        <f t="shared" si="4"/>
        <v>2.5714285714285716</v>
      </c>
      <c r="M19" s="12" t="str">
        <f t="shared" si="0"/>
        <v>ІІ ур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1">
        <v>3</v>
      </c>
      <c r="T19" s="1">
        <v>3</v>
      </c>
      <c r="U19" s="1">
        <v>3</v>
      </c>
      <c r="V19" s="1">
        <v>3</v>
      </c>
      <c r="W19" s="1">
        <v>3</v>
      </c>
      <c r="X19" s="1">
        <v>3</v>
      </c>
      <c r="Y19" s="1">
        <v>3</v>
      </c>
      <c r="Z19" s="1">
        <v>3</v>
      </c>
      <c r="AA19" s="1">
        <v>3</v>
      </c>
      <c r="AB19" s="1">
        <v>3</v>
      </c>
      <c r="AC19" s="1">
        <v>3</v>
      </c>
      <c r="AD19" s="1">
        <v>3</v>
      </c>
      <c r="AE19" s="1">
        <v>3</v>
      </c>
      <c r="AF19" s="1">
        <v>3</v>
      </c>
      <c r="AG19" s="4">
        <f t="shared" si="5"/>
        <v>57</v>
      </c>
      <c r="AH19" s="6">
        <f t="shared" si="6"/>
        <v>3</v>
      </c>
      <c r="AI19" s="12" t="str">
        <f t="shared" si="1"/>
        <v>ІІІ ур</v>
      </c>
      <c r="AJ19" s="5">
        <f t="shared" si="7"/>
        <v>75</v>
      </c>
      <c r="AK19" s="7">
        <f t="shared" si="8"/>
        <v>2.8846153846153846</v>
      </c>
      <c r="AL19" s="12" t="str">
        <f t="shared" si="2"/>
        <v>ІІІ ур</v>
      </c>
    </row>
    <row r="20" spans="2:38" x14ac:dyDescent="0.25">
      <c r="B20" s="1">
        <v>12</v>
      </c>
      <c r="C20" s="1" t="s">
        <v>96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1">
        <v>3</v>
      </c>
      <c r="K20" s="4">
        <f t="shared" si="3"/>
        <v>21</v>
      </c>
      <c r="L20" s="6">
        <f t="shared" si="4"/>
        <v>3</v>
      </c>
      <c r="M20" s="12" t="str">
        <f t="shared" si="0"/>
        <v>ІІІ ур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1">
        <v>3</v>
      </c>
      <c r="U20" s="1">
        <v>3</v>
      </c>
      <c r="V20" s="1">
        <v>3</v>
      </c>
      <c r="W20" s="1">
        <v>3</v>
      </c>
      <c r="X20" s="1">
        <v>3</v>
      </c>
      <c r="Y20" s="1">
        <v>3</v>
      </c>
      <c r="Z20" s="1">
        <v>3</v>
      </c>
      <c r="AA20" s="1">
        <v>3</v>
      </c>
      <c r="AB20" s="1">
        <v>3</v>
      </c>
      <c r="AC20" s="1">
        <v>3</v>
      </c>
      <c r="AD20" s="1">
        <v>3</v>
      </c>
      <c r="AE20" s="1">
        <v>3</v>
      </c>
      <c r="AF20" s="1">
        <v>3</v>
      </c>
      <c r="AG20" s="4">
        <f t="shared" si="5"/>
        <v>57</v>
      </c>
      <c r="AH20" s="6">
        <f t="shared" si="6"/>
        <v>3</v>
      </c>
      <c r="AI20" s="12" t="str">
        <f t="shared" si="1"/>
        <v>ІІІ ур</v>
      </c>
      <c r="AJ20" s="5">
        <f t="shared" si="7"/>
        <v>78</v>
      </c>
      <c r="AK20" s="7">
        <f t="shared" si="8"/>
        <v>3</v>
      </c>
      <c r="AL20" s="12" t="str">
        <f t="shared" si="2"/>
        <v>ІІІ ур</v>
      </c>
    </row>
    <row r="21" spans="2:38" x14ac:dyDescent="0.25">
      <c r="B21" s="1">
        <v>13</v>
      </c>
      <c r="C21" s="1" t="s">
        <v>100</v>
      </c>
      <c r="D21" s="1">
        <v>3</v>
      </c>
      <c r="E21" s="1">
        <v>3</v>
      </c>
      <c r="F21" s="1">
        <v>2</v>
      </c>
      <c r="G21" s="1">
        <v>2</v>
      </c>
      <c r="H21" s="1">
        <v>3</v>
      </c>
      <c r="I21" s="1">
        <v>3</v>
      </c>
      <c r="J21" s="1">
        <v>3</v>
      </c>
      <c r="K21" s="4">
        <f t="shared" si="3"/>
        <v>19</v>
      </c>
      <c r="L21" s="6">
        <f t="shared" si="4"/>
        <v>2.7142857142857144</v>
      </c>
      <c r="M21" s="12" t="str">
        <f t="shared" si="0"/>
        <v>ІІІ ур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1">
        <v>3</v>
      </c>
      <c r="U21" s="1">
        <v>3</v>
      </c>
      <c r="V21" s="1">
        <v>3</v>
      </c>
      <c r="W21" s="1">
        <v>3</v>
      </c>
      <c r="X21" s="1">
        <v>3</v>
      </c>
      <c r="Y21" s="1">
        <v>3</v>
      </c>
      <c r="Z21" s="1">
        <v>3</v>
      </c>
      <c r="AA21" s="1">
        <v>3</v>
      </c>
      <c r="AB21" s="1">
        <v>3</v>
      </c>
      <c r="AC21" s="1">
        <v>3</v>
      </c>
      <c r="AD21" s="1">
        <v>3</v>
      </c>
      <c r="AE21" s="1">
        <v>3</v>
      </c>
      <c r="AF21" s="1">
        <v>3</v>
      </c>
      <c r="AG21" s="4">
        <f t="shared" si="5"/>
        <v>57</v>
      </c>
      <c r="AH21" s="6">
        <f t="shared" si="6"/>
        <v>3</v>
      </c>
      <c r="AI21" s="12" t="str">
        <f t="shared" si="1"/>
        <v>ІІІ ур</v>
      </c>
      <c r="AJ21" s="5">
        <f t="shared" si="7"/>
        <v>76</v>
      </c>
      <c r="AK21" s="7">
        <f t="shared" si="8"/>
        <v>2.9230769230769229</v>
      </c>
      <c r="AL21" s="12" t="str">
        <f t="shared" si="2"/>
        <v>ІІІ ур</v>
      </c>
    </row>
    <row r="22" spans="2:38" x14ac:dyDescent="0.25">
      <c r="B22" s="1">
        <v>14</v>
      </c>
      <c r="C22" s="1" t="s">
        <v>97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4">
        <f t="shared" si="3"/>
        <v>21</v>
      </c>
      <c r="L22" s="6">
        <f t="shared" si="4"/>
        <v>3</v>
      </c>
      <c r="M22" s="12" t="str">
        <f t="shared" si="0"/>
        <v>ІІІ ур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1">
        <v>3</v>
      </c>
      <c r="T22" s="1">
        <v>3</v>
      </c>
      <c r="U22" s="1">
        <v>3</v>
      </c>
      <c r="V22" s="1">
        <v>3</v>
      </c>
      <c r="W22" s="1">
        <v>3</v>
      </c>
      <c r="X22" s="1">
        <v>3</v>
      </c>
      <c r="Y22" s="1">
        <v>3</v>
      </c>
      <c r="Z22" s="1">
        <v>3</v>
      </c>
      <c r="AA22" s="1">
        <v>3</v>
      </c>
      <c r="AB22" s="1">
        <v>3</v>
      </c>
      <c r="AC22" s="1">
        <v>3</v>
      </c>
      <c r="AD22" s="1">
        <v>3</v>
      </c>
      <c r="AE22" s="1">
        <v>3</v>
      </c>
      <c r="AF22" s="1">
        <v>3</v>
      </c>
      <c r="AG22" s="4">
        <f t="shared" si="5"/>
        <v>57</v>
      </c>
      <c r="AH22" s="6">
        <f t="shared" si="6"/>
        <v>3</v>
      </c>
      <c r="AI22" s="12" t="str">
        <f t="shared" si="1"/>
        <v>ІІІ ур</v>
      </c>
      <c r="AJ22" s="5">
        <f t="shared" si="7"/>
        <v>78</v>
      </c>
      <c r="AK22" s="7">
        <f t="shared" si="8"/>
        <v>3</v>
      </c>
      <c r="AL22" s="12" t="str">
        <f t="shared" si="2"/>
        <v>ІІІ ур</v>
      </c>
    </row>
    <row r="23" spans="2:38" x14ac:dyDescent="0.25">
      <c r="B23" s="1">
        <v>15</v>
      </c>
      <c r="C23" s="1" t="s">
        <v>83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1">
        <v>3</v>
      </c>
      <c r="K23" s="4">
        <f t="shared" si="3"/>
        <v>21</v>
      </c>
      <c r="L23" s="6">
        <f t="shared" si="4"/>
        <v>3</v>
      </c>
      <c r="M23" s="12" t="str">
        <f t="shared" si="0"/>
        <v>ІІІ ур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1">
        <v>3</v>
      </c>
      <c r="U23" s="1">
        <v>3</v>
      </c>
      <c r="V23" s="1">
        <v>3</v>
      </c>
      <c r="W23" s="1">
        <v>3</v>
      </c>
      <c r="X23" s="1">
        <v>3</v>
      </c>
      <c r="Y23" s="1">
        <v>3</v>
      </c>
      <c r="Z23" s="1">
        <v>3</v>
      </c>
      <c r="AA23" s="1">
        <v>3</v>
      </c>
      <c r="AB23" s="1">
        <v>3</v>
      </c>
      <c r="AC23" s="1">
        <v>3</v>
      </c>
      <c r="AD23" s="1">
        <v>3</v>
      </c>
      <c r="AE23" s="1">
        <v>3</v>
      </c>
      <c r="AF23" s="1">
        <v>3</v>
      </c>
      <c r="AG23" s="4">
        <f t="shared" si="5"/>
        <v>57</v>
      </c>
      <c r="AH23" s="6">
        <f t="shared" si="6"/>
        <v>3</v>
      </c>
      <c r="AI23" s="12" t="str">
        <f t="shared" si="1"/>
        <v>ІІІ ур</v>
      </c>
      <c r="AJ23" s="5">
        <f t="shared" si="7"/>
        <v>78</v>
      </c>
      <c r="AK23" s="7">
        <f t="shared" si="8"/>
        <v>3</v>
      </c>
      <c r="AL23" s="12" t="str">
        <f t="shared" si="2"/>
        <v>ІІІ ур</v>
      </c>
    </row>
    <row r="24" spans="2:38" x14ac:dyDescent="0.25">
      <c r="B24" s="1">
        <v>16</v>
      </c>
      <c r="C24" s="1" t="s">
        <v>92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1">
        <v>3</v>
      </c>
      <c r="K24" s="4">
        <f t="shared" si="3"/>
        <v>21</v>
      </c>
      <c r="L24" s="6">
        <f t="shared" si="4"/>
        <v>3</v>
      </c>
      <c r="M24" s="12" t="str">
        <f t="shared" si="0"/>
        <v>ІІІ ур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1">
        <v>3</v>
      </c>
      <c r="T24" s="1">
        <v>3</v>
      </c>
      <c r="U24" s="1">
        <v>3</v>
      </c>
      <c r="V24" s="1">
        <v>3</v>
      </c>
      <c r="W24" s="1">
        <v>3</v>
      </c>
      <c r="X24" s="1">
        <v>3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</v>
      </c>
      <c r="AE24" s="1">
        <v>3</v>
      </c>
      <c r="AF24" s="1">
        <v>3</v>
      </c>
      <c r="AG24" s="4">
        <f t="shared" si="5"/>
        <v>57</v>
      </c>
      <c r="AH24" s="6">
        <f t="shared" si="6"/>
        <v>3</v>
      </c>
      <c r="AI24" s="12" t="str">
        <f t="shared" si="1"/>
        <v>ІІІ ур</v>
      </c>
      <c r="AJ24" s="5">
        <f t="shared" si="7"/>
        <v>78</v>
      </c>
      <c r="AK24" s="7">
        <f t="shared" si="8"/>
        <v>3</v>
      </c>
      <c r="AL24" s="12" t="str">
        <f t="shared" si="2"/>
        <v>ІІІ ур</v>
      </c>
    </row>
    <row r="25" spans="2:38" x14ac:dyDescent="0.25">
      <c r="B25" s="1">
        <v>17</v>
      </c>
      <c r="C25" s="1" t="s">
        <v>101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4">
        <f t="shared" si="3"/>
        <v>21</v>
      </c>
      <c r="L25" s="6">
        <f t="shared" si="4"/>
        <v>3</v>
      </c>
      <c r="M25" s="12" t="str">
        <f t="shared" si="0"/>
        <v>ІІІ ур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1">
        <v>3</v>
      </c>
      <c r="U25" s="1">
        <v>3</v>
      </c>
      <c r="V25" s="1">
        <v>3</v>
      </c>
      <c r="W25" s="1">
        <v>33</v>
      </c>
      <c r="X25" s="1">
        <v>3</v>
      </c>
      <c r="Y25" s="1">
        <v>3</v>
      </c>
      <c r="Z25" s="1">
        <v>3</v>
      </c>
      <c r="AA25" s="1">
        <v>3</v>
      </c>
      <c r="AB25" s="1">
        <v>3</v>
      </c>
      <c r="AC25" s="1">
        <v>3</v>
      </c>
      <c r="AD25" s="1">
        <v>3</v>
      </c>
      <c r="AE25" s="1">
        <v>3</v>
      </c>
      <c r="AF25" s="1">
        <v>3</v>
      </c>
      <c r="AG25" s="4">
        <f t="shared" si="5"/>
        <v>87</v>
      </c>
      <c r="AH25" s="6">
        <f t="shared" si="6"/>
        <v>4.5789473684210522</v>
      </c>
      <c r="AI25" s="12" t="str">
        <f t="shared" si="1"/>
        <v>ІІІ ур</v>
      </c>
      <c r="AJ25" s="5">
        <f t="shared" si="7"/>
        <v>108</v>
      </c>
      <c r="AK25" s="7">
        <f t="shared" si="8"/>
        <v>4.1538461538461542</v>
      </c>
      <c r="AL25" s="12" t="str">
        <f t="shared" si="2"/>
        <v>ІІІ ур</v>
      </c>
    </row>
    <row r="26" spans="2:38" x14ac:dyDescent="0.25">
      <c r="B26" s="39"/>
      <c r="C26" s="39"/>
      <c r="D26" s="42"/>
      <c r="E26" s="43"/>
      <c r="F26" s="43"/>
      <c r="G26" s="43"/>
      <c r="H26" s="43"/>
      <c r="I26" s="43"/>
      <c r="J26" s="43"/>
      <c r="K26" s="44"/>
      <c r="L26" s="1" t="s">
        <v>11</v>
      </c>
      <c r="M26" s="10" t="s">
        <v>8</v>
      </c>
      <c r="N26" s="42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2"/>
      <c r="Z26" s="43"/>
      <c r="AA26" s="43"/>
      <c r="AB26" s="43"/>
      <c r="AC26" s="43"/>
      <c r="AD26" s="43"/>
      <c r="AE26" s="43"/>
      <c r="AF26" s="43"/>
      <c r="AG26" s="44"/>
      <c r="AH26" s="1" t="s">
        <v>11</v>
      </c>
      <c r="AI26" s="10" t="s">
        <v>8</v>
      </c>
      <c r="AJ26" s="2"/>
      <c r="AK26" s="2"/>
      <c r="AL26" s="2"/>
    </row>
    <row r="27" spans="2:38" x14ac:dyDescent="0.25">
      <c r="B27" s="40"/>
      <c r="C27" s="40"/>
      <c r="D27" s="42" t="s">
        <v>18</v>
      </c>
      <c r="E27" s="43"/>
      <c r="F27" s="43"/>
      <c r="G27" s="43"/>
      <c r="H27" s="43"/>
      <c r="I27" s="43"/>
      <c r="J27" s="43"/>
      <c r="K27" s="44"/>
      <c r="L27" s="9">
        <v>17</v>
      </c>
      <c r="M27" s="9">
        <v>100</v>
      </c>
      <c r="N27" s="42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2" t="s">
        <v>18</v>
      </c>
      <c r="Z27" s="43"/>
      <c r="AA27" s="43"/>
      <c r="AB27" s="43"/>
      <c r="AC27" s="43"/>
      <c r="AD27" s="43"/>
      <c r="AE27" s="43"/>
      <c r="AF27" s="43"/>
      <c r="AG27" s="44"/>
      <c r="AH27" s="9">
        <v>17</v>
      </c>
      <c r="AI27" s="9">
        <v>100</v>
      </c>
      <c r="AJ27" s="2"/>
      <c r="AK27" s="2"/>
      <c r="AL27" s="2"/>
    </row>
    <row r="28" spans="2:38" x14ac:dyDescent="0.25">
      <c r="B28" s="40"/>
      <c r="C28" s="40"/>
      <c r="D28" s="42" t="s">
        <v>19</v>
      </c>
      <c r="E28" s="43"/>
      <c r="F28" s="43"/>
      <c r="G28" s="43"/>
      <c r="H28" s="43"/>
      <c r="I28" s="43"/>
      <c r="J28" s="43"/>
      <c r="K28" s="44"/>
      <c r="L28" s="11">
        <v>0</v>
      </c>
      <c r="M28" s="3">
        <f>(L28/L27)*100</f>
        <v>0</v>
      </c>
      <c r="N28" s="42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2" t="s">
        <v>19</v>
      </c>
      <c r="Z28" s="43"/>
      <c r="AA28" s="43"/>
      <c r="AB28" s="43"/>
      <c r="AC28" s="43"/>
      <c r="AD28" s="43"/>
      <c r="AE28" s="43"/>
      <c r="AF28" s="43"/>
      <c r="AG28" s="44"/>
      <c r="AH28" s="11">
        <v>0</v>
      </c>
      <c r="AI28" s="3">
        <f>(AH28/AH27)*100</f>
        <v>0</v>
      </c>
      <c r="AJ28" s="2"/>
      <c r="AK28" s="2"/>
      <c r="AL28" s="2"/>
    </row>
    <row r="29" spans="2:38" x14ac:dyDescent="0.25">
      <c r="B29" s="40"/>
      <c r="C29" s="40"/>
      <c r="D29" s="42" t="s">
        <v>20</v>
      </c>
      <c r="E29" s="43"/>
      <c r="F29" s="43"/>
      <c r="G29" s="43"/>
      <c r="H29" s="43"/>
      <c r="I29" s="43"/>
      <c r="J29" s="43"/>
      <c r="K29" s="44"/>
      <c r="L29" s="11">
        <v>2</v>
      </c>
      <c r="M29" s="3">
        <f>(L29/L27)*100</f>
        <v>11.76470588235294</v>
      </c>
      <c r="N29" s="42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2" t="s">
        <v>20</v>
      </c>
      <c r="Z29" s="43"/>
      <c r="AA29" s="43"/>
      <c r="AB29" s="43"/>
      <c r="AC29" s="43"/>
      <c r="AD29" s="43"/>
      <c r="AE29" s="43"/>
      <c r="AF29" s="43"/>
      <c r="AG29" s="44"/>
      <c r="AH29" s="11">
        <v>0</v>
      </c>
      <c r="AI29" s="3">
        <f>(AH29/AH27)*100</f>
        <v>0</v>
      </c>
      <c r="AJ29" s="2"/>
      <c r="AK29" s="2"/>
      <c r="AL29" s="2"/>
    </row>
    <row r="30" spans="2:38" x14ac:dyDescent="0.25">
      <c r="B30" s="40"/>
      <c r="C30" s="40"/>
      <c r="D30" s="42" t="s">
        <v>21</v>
      </c>
      <c r="E30" s="43"/>
      <c r="F30" s="43"/>
      <c r="G30" s="43"/>
      <c r="H30" s="43"/>
      <c r="I30" s="43"/>
      <c r="J30" s="43"/>
      <c r="K30" s="44"/>
      <c r="L30" s="11">
        <v>15</v>
      </c>
      <c r="M30" s="3">
        <f>(L30/L27)*100</f>
        <v>88.235294117647058</v>
      </c>
      <c r="N30" s="42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2" t="s">
        <v>21</v>
      </c>
      <c r="Z30" s="43"/>
      <c r="AA30" s="43"/>
      <c r="AB30" s="43"/>
      <c r="AC30" s="43"/>
      <c r="AD30" s="43"/>
      <c r="AE30" s="43"/>
      <c r="AF30" s="43"/>
      <c r="AG30" s="44"/>
      <c r="AH30" s="11">
        <v>17</v>
      </c>
      <c r="AI30" s="3">
        <f>(AH30/AH27)*100</f>
        <v>100</v>
      </c>
      <c r="AJ30" s="2"/>
      <c r="AK30" s="2"/>
      <c r="AL30" s="2"/>
    </row>
    <row r="31" spans="2:38" x14ac:dyDescent="0.25">
      <c r="B31" s="40"/>
      <c r="C31" s="40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4"/>
      <c r="AK31" s="1" t="s">
        <v>11</v>
      </c>
      <c r="AL31" s="10" t="s">
        <v>8</v>
      </c>
    </row>
    <row r="32" spans="2:38" x14ac:dyDescent="0.25">
      <c r="B32" s="40"/>
      <c r="C32" s="40"/>
      <c r="D32" s="45" t="s">
        <v>22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9">
        <v>17</v>
      </c>
      <c r="AL32" s="9">
        <v>100</v>
      </c>
    </row>
    <row r="33" spans="2:38" x14ac:dyDescent="0.25">
      <c r="B33" s="40"/>
      <c r="C33" s="40"/>
      <c r="D33" s="48" t="s">
        <v>25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11">
        <v>0</v>
      </c>
      <c r="AL33" s="3">
        <f>(AK33/AK32)*100</f>
        <v>0</v>
      </c>
    </row>
    <row r="34" spans="2:38" x14ac:dyDescent="0.25">
      <c r="B34" s="40"/>
      <c r="C34" s="40"/>
      <c r="D34" s="48" t="s">
        <v>23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11">
        <v>0</v>
      </c>
      <c r="AL34" s="3">
        <f>(AK34/AK32)*100</f>
        <v>0</v>
      </c>
    </row>
    <row r="35" spans="2:38" x14ac:dyDescent="0.25">
      <c r="B35" s="41"/>
      <c r="C35" s="41"/>
      <c r="D35" s="48" t="s">
        <v>24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11">
        <v>17</v>
      </c>
      <c r="AL35" s="3">
        <f>(AK35/AK32)*100</f>
        <v>100</v>
      </c>
    </row>
    <row r="92" spans="10:11" x14ac:dyDescent="0.25">
      <c r="J92" s="8">
        <v>1</v>
      </c>
      <c r="K92" s="8" t="s">
        <v>15</v>
      </c>
    </row>
    <row r="93" spans="10:11" x14ac:dyDescent="0.25">
      <c r="J93" s="8">
        <v>1.6</v>
      </c>
      <c r="K93" s="8" t="s">
        <v>16</v>
      </c>
    </row>
    <row r="94" spans="10:11" x14ac:dyDescent="0.25">
      <c r="J94" s="8">
        <v>2.6</v>
      </c>
      <c r="K94" s="8" t="s">
        <v>17</v>
      </c>
    </row>
  </sheetData>
  <mergeCells count="39">
    <mergeCell ref="N29:X29"/>
    <mergeCell ref="N30:X30"/>
    <mergeCell ref="D31:AJ31"/>
    <mergeCell ref="Y30:AG30"/>
    <mergeCell ref="AG7:AG8"/>
    <mergeCell ref="AH7:AH8"/>
    <mergeCell ref="Y26:AG26"/>
    <mergeCell ref="Y27:AG27"/>
    <mergeCell ref="N7:AF7"/>
    <mergeCell ref="D33:AJ33"/>
    <mergeCell ref="D34:AJ34"/>
    <mergeCell ref="D35:AJ35"/>
    <mergeCell ref="B26:B35"/>
    <mergeCell ref="C26:C35"/>
    <mergeCell ref="D32:AJ32"/>
    <mergeCell ref="D26:K26"/>
    <mergeCell ref="D27:K27"/>
    <mergeCell ref="D28:K28"/>
    <mergeCell ref="D29:K29"/>
    <mergeCell ref="D30:K30"/>
    <mergeCell ref="N26:X26"/>
    <mergeCell ref="N27:X27"/>
    <mergeCell ref="Y28:AG28"/>
    <mergeCell ref="Y29:AG29"/>
    <mergeCell ref="N28:X28"/>
    <mergeCell ref="A2:AM2"/>
    <mergeCell ref="A3:AM3"/>
    <mergeCell ref="A4:AM4"/>
    <mergeCell ref="B6:AL6"/>
    <mergeCell ref="B7:B8"/>
    <mergeCell ref="C7:C8"/>
    <mergeCell ref="D7:J7"/>
    <mergeCell ref="AJ7:AJ8"/>
    <mergeCell ref="AK7:AK8"/>
    <mergeCell ref="AL7:AL8"/>
    <mergeCell ref="K7:K8"/>
    <mergeCell ref="L7:L8"/>
    <mergeCell ref="AI7:AI8"/>
    <mergeCell ref="M7:M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2024-10-07T09:52:32Z</dcterms:modified>
</cp:coreProperties>
</file>