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20"/>
  </bookViews>
  <sheets>
    <sheet name="3-4 старт" sheetId="4" r:id="rId1"/>
    <sheet name="4-5 промежуток" sheetId="5" r:id="rId2"/>
    <sheet name="4-5 итог" sheetId="6" r:id="rId3"/>
  </sheets>
  <calcPr calcId="162913"/>
</workbook>
</file>

<file path=xl/calcChain.xml><?xml version="1.0" encoding="utf-8"?>
<calcChain xmlns="http://schemas.openxmlformats.org/spreadsheetml/2006/main">
  <c r="Z9" i="4" l="1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AA9" i="4"/>
  <c r="AB9" i="4" s="1"/>
  <c r="AA10" i="4"/>
  <c r="AB10" i="4"/>
  <c r="AA11" i="4"/>
  <c r="AB11" i="4" s="1"/>
  <c r="AA12" i="4"/>
  <c r="AB12" i="4" s="1"/>
  <c r="AA13" i="4"/>
  <c r="AB13" i="4" s="1"/>
  <c r="AA14" i="4"/>
  <c r="AB14" i="4"/>
  <c r="AA15" i="4"/>
  <c r="AB15" i="4" s="1"/>
  <c r="AA16" i="4"/>
  <c r="AB16" i="4" s="1"/>
  <c r="AA17" i="4"/>
  <c r="AB17" i="4" s="1"/>
  <c r="AA18" i="4"/>
  <c r="AB18" i="4" s="1"/>
  <c r="AA19" i="4"/>
  <c r="AB19" i="4" s="1"/>
  <c r="AA20" i="4"/>
  <c r="AB20" i="4"/>
  <c r="AA21" i="4"/>
  <c r="AB21" i="4" s="1"/>
  <c r="AA22" i="4"/>
  <c r="AB22" i="4" s="1"/>
  <c r="AA23" i="4"/>
  <c r="AB23" i="4" s="1"/>
  <c r="AA24" i="4"/>
  <c r="AB24" i="4" s="1"/>
  <c r="AA25" i="4"/>
  <c r="AB25" i="4" s="1"/>
  <c r="AA26" i="4"/>
  <c r="AB26" i="4" s="1"/>
  <c r="AA27" i="4"/>
  <c r="AB27" i="4" s="1"/>
  <c r="AA28" i="4"/>
  <c r="AB28" i="4" s="1"/>
  <c r="AA29" i="4"/>
  <c r="AB29" i="4" s="1"/>
  <c r="AA30" i="4"/>
  <c r="AB30" i="4"/>
  <c r="AA31" i="4"/>
  <c r="AB31" i="4" s="1"/>
  <c r="AA32" i="4"/>
  <c r="AB32" i="4" s="1"/>
  <c r="AA33" i="4"/>
  <c r="AB33" i="4" s="1"/>
  <c r="AA34" i="4"/>
  <c r="AB34" i="4" s="1"/>
  <c r="AA35" i="4"/>
  <c r="AB35" i="4" s="1"/>
  <c r="AA37" i="4"/>
  <c r="AA38" i="4" l="1"/>
  <c r="AA39" i="4"/>
  <c r="AA40" i="4"/>
  <c r="AB40" i="4" s="1"/>
  <c r="Z37" i="6"/>
  <c r="Z36" i="6"/>
  <c r="P30" i="6"/>
  <c r="O30" i="6"/>
  <c r="Z9" i="6" l="1"/>
  <c r="AA9" i="6"/>
  <c r="AB9" i="6"/>
  <c r="Z10" i="6"/>
  <c r="AA10" i="6"/>
  <c r="AB10" i="6" s="1"/>
  <c r="Z11" i="6"/>
  <c r="AA11" i="6"/>
  <c r="AB11" i="6" s="1"/>
  <c r="Z12" i="6"/>
  <c r="AA12" i="6"/>
  <c r="AB12" i="6" s="1"/>
  <c r="Z13" i="6"/>
  <c r="AA13" i="6"/>
  <c r="AB13" i="6" s="1"/>
  <c r="Z14" i="6"/>
  <c r="AA14" i="6"/>
  <c r="AB14" i="6" s="1"/>
  <c r="Z15" i="6"/>
  <c r="AA15" i="6"/>
  <c r="AB15" i="6" s="1"/>
  <c r="Z16" i="6"/>
  <c r="AA16" i="6"/>
  <c r="AB16" i="6" s="1"/>
  <c r="Z17" i="6"/>
  <c r="AA17" i="6"/>
  <c r="AB17" i="6" s="1"/>
  <c r="Z18" i="6"/>
  <c r="AA18" i="6"/>
  <c r="AB18" i="6" s="1"/>
  <c r="Z19" i="6"/>
  <c r="AA19" i="6"/>
  <c r="AB19" i="6" s="1"/>
  <c r="Z20" i="6"/>
  <c r="AA20" i="6"/>
  <c r="AB20" i="6" s="1"/>
  <c r="Z21" i="6"/>
  <c r="AA21" i="6"/>
  <c r="AB21" i="6" s="1"/>
  <c r="Z22" i="6"/>
  <c r="AA22" i="6"/>
  <c r="AB22" i="6" s="1"/>
  <c r="Z23" i="6"/>
  <c r="AA23" i="6"/>
  <c r="AB23" i="6" s="1"/>
  <c r="Z24" i="6"/>
  <c r="AA24" i="6"/>
  <c r="AB24" i="6" s="1"/>
  <c r="Z25" i="6"/>
  <c r="AA25" i="6"/>
  <c r="AB25" i="6" s="1"/>
  <c r="Z26" i="6"/>
  <c r="AA26" i="6"/>
  <c r="AB26" i="6" s="1"/>
  <c r="Z27" i="6"/>
  <c r="AA27" i="6"/>
  <c r="AB27" i="6" s="1"/>
  <c r="Z28" i="6"/>
  <c r="AA28" i="6"/>
  <c r="AB28" i="6" s="1"/>
  <c r="Z29" i="6"/>
  <c r="AA29" i="6"/>
  <c r="AB29" i="6" s="1"/>
  <c r="Z30" i="6"/>
  <c r="AA30" i="6"/>
  <c r="AB30" i="6" s="1"/>
  <c r="Z31" i="6"/>
  <c r="AA31" i="6"/>
  <c r="AB31" i="6" s="1"/>
  <c r="Z32" i="6"/>
  <c r="AA32" i="6"/>
  <c r="AB32" i="6" s="1"/>
  <c r="Z33" i="6"/>
  <c r="AA33" i="6"/>
  <c r="AB33" i="6" s="1"/>
  <c r="Z34" i="6"/>
  <c r="AA34" i="6"/>
  <c r="AB34" i="6" s="1"/>
  <c r="Z35" i="6"/>
  <c r="AA35" i="6"/>
  <c r="AB35" i="6" s="1"/>
  <c r="AA36" i="6"/>
  <c r="AB36" i="6" s="1"/>
  <c r="AA37" i="6"/>
  <c r="AB37" i="6" s="1"/>
  <c r="Z38" i="6"/>
  <c r="AA38" i="6"/>
  <c r="AB38" i="6" s="1"/>
  <c r="O10" i="6"/>
  <c r="H10" i="6"/>
  <c r="AA42" i="6" l="1"/>
  <c r="AB42" i="6" s="1"/>
  <c r="AA41" i="6"/>
  <c r="AB41" i="6" s="1"/>
  <c r="AA43" i="6"/>
  <c r="AB43" i="6" s="1"/>
  <c r="AE40" i="5"/>
  <c r="AB35" i="5"/>
  <c r="S35" i="5"/>
  <c r="J35" i="5"/>
  <c r="I13" i="4"/>
  <c r="J13" i="4" s="1"/>
  <c r="H13" i="4"/>
  <c r="AD42" i="4"/>
  <c r="R37" i="4"/>
  <c r="I37" i="4"/>
  <c r="N37" i="6" l="1"/>
  <c r="O37" i="6"/>
  <c r="N36" i="6"/>
  <c r="O36" i="6"/>
  <c r="N35" i="6"/>
  <c r="O35" i="6"/>
  <c r="G37" i="6"/>
  <c r="H37" i="6"/>
  <c r="I37" i="6" s="1"/>
  <c r="G36" i="6"/>
  <c r="H36" i="6"/>
  <c r="I36" i="6" s="1"/>
  <c r="G35" i="6"/>
  <c r="H35" i="6"/>
  <c r="I35" i="6" s="1"/>
  <c r="Q35" i="4"/>
  <c r="R35" i="4"/>
  <c r="H35" i="4"/>
  <c r="I35" i="4"/>
  <c r="J35" i="4" s="1"/>
  <c r="P35" i="6" l="1"/>
  <c r="P37" i="6"/>
  <c r="P36" i="6"/>
  <c r="AC36" i="6"/>
  <c r="AD36" i="6" s="1"/>
  <c r="AE36" i="6" s="1"/>
  <c r="S35" i="4"/>
  <c r="AC35" i="4"/>
  <c r="AD35" i="4" s="1"/>
  <c r="AE35" i="4" s="1"/>
  <c r="AC35" i="6"/>
  <c r="AD35" i="6" s="1"/>
  <c r="AE35" i="6" s="1"/>
  <c r="AC37" i="6"/>
  <c r="AD37" i="6" s="1"/>
  <c r="AE37" i="6" s="1"/>
  <c r="AC10" i="6" l="1"/>
  <c r="AD10" i="6" s="1"/>
  <c r="AE10" i="6" s="1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1" i="6"/>
  <c r="O32" i="6"/>
  <c r="O33" i="6"/>
  <c r="O34" i="6"/>
  <c r="O38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8" i="6"/>
  <c r="H11" i="6"/>
  <c r="H12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8" i="6"/>
  <c r="G11" i="6"/>
  <c r="G12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8" i="6"/>
  <c r="O9" i="6"/>
  <c r="N9" i="6"/>
  <c r="H9" i="6"/>
  <c r="G9" i="6"/>
  <c r="AB10" i="5"/>
  <c r="AC10" i="5" s="1"/>
  <c r="AB11" i="5"/>
  <c r="AC11" i="5" s="1"/>
  <c r="AB12" i="5"/>
  <c r="AC12" i="5" s="1"/>
  <c r="AB13" i="5"/>
  <c r="AC13" i="5" s="1"/>
  <c r="AB14" i="5"/>
  <c r="AC14" i="5" s="1"/>
  <c r="AB15" i="5"/>
  <c r="AC15" i="5" s="1"/>
  <c r="AB16" i="5"/>
  <c r="AC16" i="5" s="1"/>
  <c r="AB17" i="5"/>
  <c r="AC17" i="5" s="1"/>
  <c r="AB18" i="5"/>
  <c r="AC18" i="5" s="1"/>
  <c r="AB19" i="5"/>
  <c r="AC19" i="5" s="1"/>
  <c r="AB20" i="5"/>
  <c r="AC20" i="5" s="1"/>
  <c r="AB21" i="5"/>
  <c r="AC21" i="5" s="1"/>
  <c r="AB22" i="5"/>
  <c r="AC22" i="5" s="1"/>
  <c r="AB23" i="5"/>
  <c r="AC23" i="5" s="1"/>
  <c r="AB24" i="5"/>
  <c r="AC24" i="5" s="1"/>
  <c r="AB25" i="5"/>
  <c r="AC25" i="5" s="1"/>
  <c r="AB26" i="5"/>
  <c r="AC26" i="5" s="1"/>
  <c r="AB27" i="5"/>
  <c r="AC27" i="5" s="1"/>
  <c r="AB28" i="5"/>
  <c r="AC28" i="5" s="1"/>
  <c r="AB29" i="5"/>
  <c r="AC29" i="5" s="1"/>
  <c r="AB30" i="5"/>
  <c r="AC30" i="5" s="1"/>
  <c r="AB31" i="5"/>
  <c r="AC31" i="5" s="1"/>
  <c r="AB32" i="5"/>
  <c r="AC32" i="5" s="1"/>
  <c r="AB33" i="5"/>
  <c r="AC33" i="5" s="1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T22" i="5" s="1"/>
  <c r="S23" i="5"/>
  <c r="T23" i="5" s="1"/>
  <c r="S24" i="5"/>
  <c r="T24" i="5" s="1"/>
  <c r="S25" i="5"/>
  <c r="T25" i="5" s="1"/>
  <c r="S26" i="5"/>
  <c r="T26" i="5" s="1"/>
  <c r="S27" i="5"/>
  <c r="T27" i="5" s="1"/>
  <c r="S28" i="5"/>
  <c r="T28" i="5" s="1"/>
  <c r="S29" i="5"/>
  <c r="T29" i="5" s="1"/>
  <c r="S30" i="5"/>
  <c r="T30" i="5" s="1"/>
  <c r="S31" i="5"/>
  <c r="T31" i="5" s="1"/>
  <c r="S32" i="5"/>
  <c r="T32" i="5" s="1"/>
  <c r="S33" i="5"/>
  <c r="T33" i="5" s="1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I10" i="5"/>
  <c r="I11" i="5"/>
  <c r="I12" i="5"/>
  <c r="I13" i="5"/>
  <c r="I14" i="5"/>
  <c r="I15" i="5"/>
  <c r="I16" i="5"/>
  <c r="AD16" i="5" s="1"/>
  <c r="AE16" i="5" s="1"/>
  <c r="AF16" i="5" s="1"/>
  <c r="I17" i="5"/>
  <c r="I18" i="5"/>
  <c r="I19" i="5"/>
  <c r="I20" i="5"/>
  <c r="AD20" i="5" s="1"/>
  <c r="AE20" i="5" s="1"/>
  <c r="AF20" i="5" s="1"/>
  <c r="I21" i="5"/>
  <c r="I22" i="5"/>
  <c r="I23" i="5"/>
  <c r="I24" i="5"/>
  <c r="AD24" i="5" s="1"/>
  <c r="AE24" i="5" s="1"/>
  <c r="AF24" i="5" s="1"/>
  <c r="I25" i="5"/>
  <c r="I26" i="5"/>
  <c r="I27" i="5"/>
  <c r="I28" i="5"/>
  <c r="AD28" i="5" s="1"/>
  <c r="AE28" i="5" s="1"/>
  <c r="AF28" i="5" s="1"/>
  <c r="I29" i="5"/>
  <c r="I30" i="5"/>
  <c r="I31" i="5"/>
  <c r="I32" i="5"/>
  <c r="AD32" i="5" s="1"/>
  <c r="AE32" i="5" s="1"/>
  <c r="AF32" i="5" s="1"/>
  <c r="I33" i="5"/>
  <c r="AB9" i="5"/>
  <c r="AC9" i="5" s="1"/>
  <c r="AA9" i="5"/>
  <c r="S9" i="5"/>
  <c r="T9" i="5" s="1"/>
  <c r="R9" i="5"/>
  <c r="J9" i="5"/>
  <c r="K9" i="5" s="1"/>
  <c r="I9" i="5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I10" i="4"/>
  <c r="I11" i="4"/>
  <c r="I12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H10" i="4"/>
  <c r="H11" i="4"/>
  <c r="AC11" i="4" s="1"/>
  <c r="AD11" i="4" s="1"/>
  <c r="AE11" i="4" s="1"/>
  <c r="H12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R9" i="4"/>
  <c r="Q9" i="4"/>
  <c r="I9" i="4"/>
  <c r="H9" i="4"/>
  <c r="AC38" i="6" l="1"/>
  <c r="AD38" i="6" s="1"/>
  <c r="AE38" i="6" s="1"/>
  <c r="AD12" i="5"/>
  <c r="AE12" i="5" s="1"/>
  <c r="AF12" i="5" s="1"/>
  <c r="AD33" i="5"/>
  <c r="AE33" i="5" s="1"/>
  <c r="AF33" i="5" s="1"/>
  <c r="AD31" i="5"/>
  <c r="AE31" i="5" s="1"/>
  <c r="AF31" i="5" s="1"/>
  <c r="AD27" i="5"/>
  <c r="AE27" i="5" s="1"/>
  <c r="AF27" i="5" s="1"/>
  <c r="AD23" i="5"/>
  <c r="AE23" i="5" s="1"/>
  <c r="AF23" i="5" s="1"/>
  <c r="AD19" i="5"/>
  <c r="AE19" i="5" s="1"/>
  <c r="AF19" i="5" s="1"/>
  <c r="AD15" i="5"/>
  <c r="AE15" i="5" s="1"/>
  <c r="AF15" i="5" s="1"/>
  <c r="AD11" i="5"/>
  <c r="AE11" i="5" s="1"/>
  <c r="AF11" i="5" s="1"/>
  <c r="AD30" i="5"/>
  <c r="AE30" i="5" s="1"/>
  <c r="AF30" i="5" s="1"/>
  <c r="AD26" i="5"/>
  <c r="AE26" i="5" s="1"/>
  <c r="AF26" i="5" s="1"/>
  <c r="AD22" i="5"/>
  <c r="AE22" i="5" s="1"/>
  <c r="AF22" i="5" s="1"/>
  <c r="AD18" i="5"/>
  <c r="AE18" i="5" s="1"/>
  <c r="AF18" i="5" s="1"/>
  <c r="AD14" i="5"/>
  <c r="AE14" i="5" s="1"/>
  <c r="AF14" i="5" s="1"/>
  <c r="AD10" i="5"/>
  <c r="AE10" i="5" s="1"/>
  <c r="AF10" i="5" s="1"/>
  <c r="AD29" i="5"/>
  <c r="AE29" i="5" s="1"/>
  <c r="AF29" i="5" s="1"/>
  <c r="AD25" i="5"/>
  <c r="AE25" i="5" s="1"/>
  <c r="AF25" i="5" s="1"/>
  <c r="AD21" i="5"/>
  <c r="AE21" i="5" s="1"/>
  <c r="AF21" i="5" s="1"/>
  <c r="AD17" i="5"/>
  <c r="AE17" i="5" s="1"/>
  <c r="AF17" i="5" s="1"/>
  <c r="AD13" i="5"/>
  <c r="AE13" i="5" s="1"/>
  <c r="AF13" i="5" s="1"/>
  <c r="AC31" i="4"/>
  <c r="AD31" i="4" s="1"/>
  <c r="AE31" i="4" s="1"/>
  <c r="AC27" i="4"/>
  <c r="AD27" i="4" s="1"/>
  <c r="AE27" i="4" s="1"/>
  <c r="AC23" i="4"/>
  <c r="AD23" i="4" s="1"/>
  <c r="AE23" i="4" s="1"/>
  <c r="AC19" i="4"/>
  <c r="AD19" i="4" s="1"/>
  <c r="AE19" i="4" s="1"/>
  <c r="AC15" i="4"/>
  <c r="AD15" i="4" s="1"/>
  <c r="AE15" i="4" s="1"/>
  <c r="AC13" i="4"/>
  <c r="AD13" i="4" s="1"/>
  <c r="AE13" i="4" s="1"/>
  <c r="AC33" i="4"/>
  <c r="AD33" i="4" s="1"/>
  <c r="AE33" i="4" s="1"/>
  <c r="AC29" i="4"/>
  <c r="AD29" i="4" s="1"/>
  <c r="AE29" i="4" s="1"/>
  <c r="AC25" i="4"/>
  <c r="AD25" i="4" s="1"/>
  <c r="AE25" i="4" s="1"/>
  <c r="AC21" i="4"/>
  <c r="AD21" i="4" s="1"/>
  <c r="AE21" i="4" s="1"/>
  <c r="AC17" i="4"/>
  <c r="AD17" i="4" s="1"/>
  <c r="AE17" i="4" s="1"/>
  <c r="AC12" i="4"/>
  <c r="AD12" i="4" s="1"/>
  <c r="AE12" i="4" s="1"/>
  <c r="AC32" i="4"/>
  <c r="AD32" i="4" s="1"/>
  <c r="AE32" i="4" s="1"/>
  <c r="AC28" i="4"/>
  <c r="AD28" i="4" s="1"/>
  <c r="AE28" i="4" s="1"/>
  <c r="AC24" i="4"/>
  <c r="AD24" i="4" s="1"/>
  <c r="AE24" i="4" s="1"/>
  <c r="AC20" i="4"/>
  <c r="AD20" i="4" s="1"/>
  <c r="AE20" i="4" s="1"/>
  <c r="AC16" i="4"/>
  <c r="AD16" i="4" s="1"/>
  <c r="AE16" i="4" s="1"/>
  <c r="AC13" i="6"/>
  <c r="AD13" i="6" s="1"/>
  <c r="AE13" i="6" s="1"/>
  <c r="AC31" i="6"/>
  <c r="AD31" i="6" s="1"/>
  <c r="AE31" i="6" s="1"/>
  <c r="AC27" i="6"/>
  <c r="AD27" i="6" s="1"/>
  <c r="AE27" i="6" s="1"/>
  <c r="AC23" i="6"/>
  <c r="AD23" i="6" s="1"/>
  <c r="AE23" i="6" s="1"/>
  <c r="AC19" i="6"/>
  <c r="AD19" i="6" s="1"/>
  <c r="AE19" i="6" s="1"/>
  <c r="AC17" i="6"/>
  <c r="AD17" i="6" s="1"/>
  <c r="AE17" i="6" s="1"/>
  <c r="AC15" i="6"/>
  <c r="AD15" i="6" s="1"/>
  <c r="AE15" i="6" s="1"/>
  <c r="AC11" i="6"/>
  <c r="AD11" i="6" s="1"/>
  <c r="AE11" i="6" s="1"/>
  <c r="AC34" i="6"/>
  <c r="AD34" i="6" s="1"/>
  <c r="AE34" i="6" s="1"/>
  <c r="AC33" i="6"/>
  <c r="AD33" i="6" s="1"/>
  <c r="AE33" i="6" s="1"/>
  <c r="AC32" i="6"/>
  <c r="AD32" i="6" s="1"/>
  <c r="AE32" i="6" s="1"/>
  <c r="AC30" i="6"/>
  <c r="AD30" i="6" s="1"/>
  <c r="AE30" i="6" s="1"/>
  <c r="AC29" i="6"/>
  <c r="AD29" i="6" s="1"/>
  <c r="AE29" i="6" s="1"/>
  <c r="AC28" i="6"/>
  <c r="AD28" i="6" s="1"/>
  <c r="AE28" i="6" s="1"/>
  <c r="AC26" i="6"/>
  <c r="AD26" i="6" s="1"/>
  <c r="AE26" i="6" s="1"/>
  <c r="AC25" i="6"/>
  <c r="AD25" i="6" s="1"/>
  <c r="AE25" i="6" s="1"/>
  <c r="AC24" i="6"/>
  <c r="AD24" i="6" s="1"/>
  <c r="AE24" i="6" s="1"/>
  <c r="AC22" i="6"/>
  <c r="AD22" i="6" s="1"/>
  <c r="AE22" i="6" s="1"/>
  <c r="AC21" i="6"/>
  <c r="AD21" i="6" s="1"/>
  <c r="AE21" i="6" s="1"/>
  <c r="AC20" i="6"/>
  <c r="AD20" i="6" s="1"/>
  <c r="AE20" i="6" s="1"/>
  <c r="AC18" i="6"/>
  <c r="AD18" i="6" s="1"/>
  <c r="AE18" i="6" s="1"/>
  <c r="AC16" i="6"/>
  <c r="AD16" i="6" s="1"/>
  <c r="AE16" i="6" s="1"/>
  <c r="AC14" i="6"/>
  <c r="AD14" i="6" s="1"/>
  <c r="AE14" i="6" s="1"/>
  <c r="AC12" i="6"/>
  <c r="AD12" i="6" s="1"/>
  <c r="AE12" i="6" s="1"/>
  <c r="AC10" i="4"/>
  <c r="AD10" i="4" s="1"/>
  <c r="AE10" i="4" s="1"/>
  <c r="AC34" i="4"/>
  <c r="AD34" i="4" s="1"/>
  <c r="AE34" i="4" s="1"/>
  <c r="AC30" i="4"/>
  <c r="AD30" i="4" s="1"/>
  <c r="AE30" i="4" s="1"/>
  <c r="AC26" i="4"/>
  <c r="AD26" i="4" s="1"/>
  <c r="AE26" i="4" s="1"/>
  <c r="AC22" i="4"/>
  <c r="AD22" i="4" s="1"/>
  <c r="AE22" i="4" s="1"/>
  <c r="AC18" i="4"/>
  <c r="AD18" i="4" s="1"/>
  <c r="AE18" i="4" s="1"/>
  <c r="AC14" i="4"/>
  <c r="AD14" i="4" s="1"/>
  <c r="AE14" i="4" s="1"/>
  <c r="AB38" i="5"/>
  <c r="AC38" i="5" s="1"/>
  <c r="AB36" i="5"/>
  <c r="AC36" i="5" s="1"/>
  <c r="AB37" i="5"/>
  <c r="AC37" i="5" s="1"/>
  <c r="S37" i="5"/>
  <c r="T37" i="5" s="1"/>
  <c r="S38" i="5"/>
  <c r="T38" i="5" s="1"/>
  <c r="S36" i="5"/>
  <c r="T36" i="5" s="1"/>
  <c r="J36" i="5"/>
  <c r="K36" i="5" s="1"/>
  <c r="J37" i="5"/>
  <c r="K37" i="5" s="1"/>
  <c r="J38" i="5"/>
  <c r="K38" i="5" s="1"/>
  <c r="P33" i="6"/>
  <c r="I33" i="6"/>
  <c r="P21" i="6"/>
  <c r="I21" i="6"/>
  <c r="P32" i="6"/>
  <c r="I32" i="6"/>
  <c r="P28" i="6"/>
  <c r="I28" i="6"/>
  <c r="P24" i="6"/>
  <c r="I24" i="6"/>
  <c r="P20" i="6"/>
  <c r="I20" i="6"/>
  <c r="P16" i="6"/>
  <c r="I16" i="6"/>
  <c r="P12" i="6"/>
  <c r="I12" i="6"/>
  <c r="P25" i="6"/>
  <c r="I25" i="6"/>
  <c r="P13" i="6"/>
  <c r="I13" i="6"/>
  <c r="AC9" i="4"/>
  <c r="AD9" i="4" s="1"/>
  <c r="AE9" i="4" s="1"/>
  <c r="AD9" i="5"/>
  <c r="AE9" i="5" s="1"/>
  <c r="AF9" i="5" s="1"/>
  <c r="AC9" i="6"/>
  <c r="AD9" i="6" s="1"/>
  <c r="AE9" i="6" s="1"/>
  <c r="P38" i="6"/>
  <c r="I38" i="6"/>
  <c r="P31" i="6"/>
  <c r="I31" i="6"/>
  <c r="P27" i="6"/>
  <c r="I27" i="6"/>
  <c r="P23" i="6"/>
  <c r="I23" i="6"/>
  <c r="P19" i="6"/>
  <c r="I19" i="6"/>
  <c r="P15" i="6"/>
  <c r="I15" i="6"/>
  <c r="P11" i="6"/>
  <c r="I11" i="6"/>
  <c r="P29" i="6"/>
  <c r="I29" i="6"/>
  <c r="P17" i="6"/>
  <c r="I17" i="6"/>
  <c r="P9" i="6"/>
  <c r="I9" i="6"/>
  <c r="P34" i="6"/>
  <c r="I34" i="6"/>
  <c r="I30" i="6"/>
  <c r="P26" i="6"/>
  <c r="I26" i="6"/>
  <c r="P22" i="6"/>
  <c r="I22" i="6"/>
  <c r="P18" i="6"/>
  <c r="I18" i="6"/>
  <c r="P14" i="6"/>
  <c r="I14" i="6"/>
  <c r="P10" i="6"/>
  <c r="I10" i="6"/>
  <c r="J33" i="4"/>
  <c r="S33" i="4"/>
  <c r="J31" i="4"/>
  <c r="S31" i="4"/>
  <c r="J29" i="4"/>
  <c r="S29" i="4"/>
  <c r="J27" i="4"/>
  <c r="S27" i="4"/>
  <c r="J25" i="4"/>
  <c r="S25" i="4"/>
  <c r="J23" i="4"/>
  <c r="S23" i="4"/>
  <c r="J21" i="4"/>
  <c r="S21" i="4"/>
  <c r="J19" i="4"/>
  <c r="S19" i="4"/>
  <c r="J17" i="4"/>
  <c r="S17" i="4"/>
  <c r="J15" i="4"/>
  <c r="S15" i="4"/>
  <c r="S13" i="4"/>
  <c r="J11" i="4"/>
  <c r="S11" i="4"/>
  <c r="S9" i="4"/>
  <c r="J9" i="4"/>
  <c r="S34" i="4"/>
  <c r="J34" i="4"/>
  <c r="S32" i="4"/>
  <c r="J32" i="4"/>
  <c r="S30" i="4"/>
  <c r="J30" i="4"/>
  <c r="S28" i="4"/>
  <c r="J28" i="4"/>
  <c r="S26" i="4"/>
  <c r="J26" i="4"/>
  <c r="S24" i="4"/>
  <c r="J24" i="4"/>
  <c r="S22" i="4"/>
  <c r="J22" i="4"/>
  <c r="S20" i="4"/>
  <c r="J20" i="4"/>
  <c r="S18" i="4"/>
  <c r="J18" i="4"/>
  <c r="S16" i="4"/>
  <c r="J16" i="4"/>
  <c r="S14" i="4"/>
  <c r="J14" i="4"/>
  <c r="S12" i="4"/>
  <c r="J12" i="4"/>
  <c r="S10" i="4"/>
  <c r="J10" i="4"/>
  <c r="O41" i="6" l="1"/>
  <c r="P41" i="6" s="1"/>
  <c r="O43" i="6"/>
  <c r="P43" i="6" s="1"/>
  <c r="O42" i="6"/>
  <c r="P42" i="6" s="1"/>
  <c r="AE43" i="5"/>
  <c r="AF43" i="5" s="1"/>
  <c r="AE42" i="5"/>
  <c r="AF42" i="5" s="1"/>
  <c r="AE41" i="5"/>
  <c r="AF41" i="5" s="1"/>
  <c r="AD44" i="4"/>
  <c r="AE44" i="4" s="1"/>
  <c r="AD43" i="4"/>
  <c r="AE43" i="4" s="1"/>
  <c r="AD45" i="4"/>
  <c r="AE45" i="4" s="1"/>
  <c r="H43" i="6"/>
  <c r="I43" i="6" s="1"/>
  <c r="H42" i="6"/>
  <c r="I42" i="6" s="1"/>
  <c r="H41" i="6"/>
  <c r="I41" i="6" s="1"/>
  <c r="AD48" i="6"/>
  <c r="AE48" i="6" s="1"/>
  <c r="AD47" i="6"/>
  <c r="AE47" i="6" s="1"/>
  <c r="AD46" i="6"/>
  <c r="AE46" i="6" s="1"/>
  <c r="I38" i="4"/>
  <c r="I39" i="4"/>
  <c r="I40" i="4"/>
  <c r="J40" i="4" s="1"/>
  <c r="R39" i="4"/>
  <c r="R40" i="4"/>
  <c r="S40" i="4" s="1"/>
  <c r="R38" i="4"/>
</calcChain>
</file>

<file path=xl/sharedStrings.xml><?xml version="1.0" encoding="utf-8"?>
<sst xmlns="http://schemas.openxmlformats.org/spreadsheetml/2006/main" count="273" uniqueCount="128">
  <si>
    <t xml:space="preserve">Лист наблюдения  </t>
  </si>
  <si>
    <t>Образовательная область "Познание"</t>
  </si>
  <si>
    <t>№</t>
  </si>
  <si>
    <t>Ф.И.ребенка</t>
  </si>
  <si>
    <t>Конструирование</t>
  </si>
  <si>
    <t>Естествознание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</si>
  <si>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</si>
  <si>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</si>
  <si>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</si>
  <si>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</si>
  <si>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Формирование элементарных математических представлений</t>
  </si>
  <si>
    <t>общее</t>
  </si>
  <si>
    <t>средний</t>
  </si>
  <si>
    <t>к-во</t>
  </si>
  <si>
    <t>уровень</t>
  </si>
  <si>
    <t>среедний</t>
  </si>
  <si>
    <t>І ур</t>
  </si>
  <si>
    <t>ІІ ур</t>
  </si>
  <si>
    <t>ІІІ ур</t>
  </si>
  <si>
    <t>Всего детей</t>
  </si>
  <si>
    <t>А (всего детей)</t>
  </si>
  <si>
    <t xml:space="preserve">Б (I уровень) </t>
  </si>
  <si>
    <t xml:space="preserve">В (II уровень) </t>
  </si>
  <si>
    <t>Г (III уровень)</t>
  </si>
  <si>
    <t>І уровень</t>
  </si>
  <si>
    <t>ІІ уровень</t>
  </si>
  <si>
    <t>ІІІ уровень</t>
  </si>
  <si>
    <t>Б (I уровень)</t>
  </si>
  <si>
    <t>4-5-П.1 умеет считать в пределах 5, называя числа по порядку;</t>
  </si>
  <si>
    <t>4-5-П.2 имеет представление о равенстве и неравенстве;</t>
  </si>
  <si>
    <t>4-5-П.3 умеет раскладывать 2-3 предмета разной величины (по длине, высоте, ширине, толщине) в возрастающем и убывающем порядке;</t>
  </si>
  <si>
    <t>4-5-П.4 различает и называет геометрические фигуры и тела;</t>
  </si>
  <si>
    <t>4-5-П.5 владеет пространственной ориентировкой и во времени.</t>
  </si>
  <si>
    <t>4-5-П.6 называет строительные детали, использует их с учетом конструктивных свойств (устойчивость);</t>
  </si>
  <si>
    <t>4-5-П.7 использует детали разного цвета для украшения построек;</t>
  </si>
  <si>
    <t>4-5-П.8 преобразовывает постройки по высоте, длине и ширине;</t>
  </si>
  <si>
    <t>4-5-П.9 доводит начатое дело до конца;</t>
  </si>
  <si>
    <t>4-5-П.10 конструирует из бумаги объемные формы;</t>
  </si>
  <si>
    <t>4-5-П.11 изготавливает поделки из природного материала; собирает постройки из конструктора.</t>
  </si>
  <si>
    <t>4-5-П.12 называет домашних животных и их детенышей, домашних птиц;</t>
  </si>
  <si>
    <t xml:space="preserve">4-5-П.13 знает некоторые виды диких животных; </t>
  </si>
  <si>
    <t>4-5-П.14 называет комнатные растения, растения на территории детского сада;</t>
  </si>
  <si>
    <t>4-5-П.15 устанавливает простейшие связи в сезонных изменениях природы;</t>
  </si>
  <si>
    <t>4-5-П.16 проявляет интерес и любознательность к элементарному экспериментированию</t>
  </si>
  <si>
    <t>4-5-П.17 знает элементарные правила поведения в природе.</t>
  </si>
  <si>
    <t>4-5-П.1 называет части суток: утро, день, ночь, дни: сегодня, вчера, завтра, понятия: быстро, медленно, определяет положение предметов в пространстве по отношению к себе;</t>
  </si>
  <si>
    <t>4-5-П.2 находит способы решения различных проблем с помощью пробующих действий;</t>
  </si>
  <si>
    <t>4-5-П.3 устанавливает простейшие причинно-следственные связи.</t>
  </si>
  <si>
    <t>4-5-П.4 называет и различает предметы, определяет их размер, цвет, форму, материал, из которого они сделаны;</t>
  </si>
  <si>
    <t>4-5-П.5 умеет их классифицировать;</t>
  </si>
  <si>
    <t>4-5-П.6 различает и называет строительные детали, использует их с учетом конструктивных свойств;</t>
  </si>
  <si>
    <t>4-5-П.7 умеет обыграть свои постройки.</t>
  </si>
  <si>
    <t>4-5-П.8 называет домашних и диких животных и их детенышей, домашних птиц;</t>
  </si>
  <si>
    <t>4-5-П.9 называет комнатные растения, растения на территории детского сада;</t>
  </si>
  <si>
    <t>4-5-П.10 называет насекомых, имеет элементарные сведения;</t>
  </si>
  <si>
    <t>4-5-П.11 имеет представление о пресмыкающихся, их внешнем виде и способы их передвижения</t>
  </si>
  <si>
    <t>4-5-П.12 устанавливает простейшие связи в сезонных изменениях в природе;</t>
  </si>
  <si>
    <t>4-5-П.13 проявляет интерес и любознательность к элементарному экспериментированию;</t>
  </si>
  <si>
    <t>4-5-П.14 называет ситуации и действия, которые могут нанести вред природе;</t>
  </si>
  <si>
    <t>4-5-П.15 называет животных, находящихся под угрозой исчезновения и занесенных в "Красную книгу";</t>
  </si>
  <si>
    <t>4-5-П.16 знает элементарные правила поведения в природе.</t>
  </si>
  <si>
    <t>4-5-П.1 знает понятия "много", "один", "по одному", "ни одного";</t>
  </si>
  <si>
    <t>4-5-П.2 умеет сравнивать два контрастных и одинаковых предмета по длине, ширине, высоте и толщине;</t>
  </si>
  <si>
    <t>4-5-П.3 обозначает результат сравнения словами;</t>
  </si>
  <si>
    <t xml:space="preserve">4-5-П.4 знает геометрические фигуры; </t>
  </si>
  <si>
    <t>4-5-П.5 умеет ориентироваться в пространстве и во времени;</t>
  </si>
  <si>
    <t>4-5-П.6 умеет различать правую и левую руку.</t>
  </si>
  <si>
    <t>4-5-П.7 знает и называет детали строительного материала, располагает их различными способами;</t>
  </si>
  <si>
    <t>4-5-П.8 умеет различать по цвету и величине;</t>
  </si>
  <si>
    <t>4-5-П.9 сооружает простейшие постройки;</t>
  </si>
  <si>
    <t>4-5-П.10 умеет преобразовывать лист бумаги, используя различные способы конструирования.</t>
  </si>
  <si>
    <t>4-5-П.11 умеет определять состояние погоды;</t>
  </si>
  <si>
    <t>4-5-П.12 имеет представление о некоторых растениях родного края;</t>
  </si>
  <si>
    <t>4-5-П.13 называет и распознает по характерным признакам цветущие травянистые растения, на вкус некоторые виды овощей и фруктов;</t>
  </si>
  <si>
    <t>4-5-П.14 называет и различает по характерным признакам животных и их детенышей;</t>
  </si>
  <si>
    <t>4-5-П.15 знает о свойствах песка, воды и снега;</t>
  </si>
  <si>
    <t>4-5-П.16 имеет представление о правилах поведения в природе</t>
  </si>
  <si>
    <t xml:space="preserve">результатов диагностики стартового контроля в старшей группе (от 4 лет)  </t>
  </si>
  <si>
    <t xml:space="preserve">результатов диагностики стартового контроля в старшей группе (от 4 лет) </t>
  </si>
  <si>
    <t>Развитие познавательных интеллектуальных навыков</t>
  </si>
  <si>
    <t xml:space="preserve">Учебный год: ______2021-2022      Группа:__Абвгдейка________  Дата проведения:___сентябрь________ </t>
  </si>
  <si>
    <t>Беккужин Акбар</t>
  </si>
  <si>
    <t>Умирзакова Сандина</t>
  </si>
  <si>
    <t>Тымпиев Асылжан</t>
  </si>
  <si>
    <t>Тилеухадыр Алим</t>
  </si>
  <si>
    <t>Кенжегали Мадияр</t>
  </si>
  <si>
    <t>Унашев Имран</t>
  </si>
  <si>
    <t>Досмагамбетова Диана</t>
  </si>
  <si>
    <t>Жумаш Айсафи</t>
  </si>
  <si>
    <t>Алимбаев Кайсар</t>
  </si>
  <si>
    <t>Ахметова Амелия</t>
  </si>
  <si>
    <t>Таубаев Тамерлан</t>
  </si>
  <si>
    <t>Курбанов Самир</t>
  </si>
  <si>
    <t>Мырзабек Алимжан</t>
  </si>
  <si>
    <t>Рогальский Ален</t>
  </si>
  <si>
    <t>Бисенов Батыр</t>
  </si>
  <si>
    <t>Губайдулина Сафия</t>
  </si>
  <si>
    <t>Санжарулы Ибрагим</t>
  </si>
  <si>
    <t>Хабибулин Рауль</t>
  </si>
  <si>
    <t>Камелова Камилла</t>
  </si>
  <si>
    <t>Акоразова Айым</t>
  </si>
  <si>
    <t>Самат Аяла</t>
  </si>
  <si>
    <t>Уразалин Исатай</t>
  </si>
  <si>
    <t>Мыцкина Ника</t>
  </si>
  <si>
    <t>Нугаев Алишер</t>
  </si>
  <si>
    <t>Досова Амели</t>
  </si>
  <si>
    <t>Соловьева Саша</t>
  </si>
  <si>
    <t>Климова Кира</t>
  </si>
  <si>
    <t xml:space="preserve">Учебный год: _____2021-2022_______       Группа:__________Абвгдейка___________     Дата проведения:______январь_____ </t>
  </si>
  <si>
    <t xml:space="preserve">Досова Амели </t>
  </si>
  <si>
    <t>Мырзалы Бахтияр</t>
  </si>
  <si>
    <t>Нуртасов Нартай</t>
  </si>
  <si>
    <t>Шинкарук Ника</t>
  </si>
  <si>
    <t>Дик Эрика</t>
  </si>
  <si>
    <t xml:space="preserve">Учебный год: __2021-2022Год__________       Группа: Абвгдейка_____     Дата проведения:_май__________ </t>
  </si>
  <si>
    <t>Буккужин Акбар</t>
  </si>
  <si>
    <t>Елеуов Таир</t>
  </si>
  <si>
    <t>Зверева Ульяна</t>
  </si>
  <si>
    <t>Танжарбай Ансар</t>
  </si>
  <si>
    <t>Исмаил А.</t>
  </si>
  <si>
    <t>Ахметзянов Наиль</t>
  </si>
  <si>
    <t>Хамит Амина</t>
  </si>
  <si>
    <t>Толымбекова Амила</t>
  </si>
  <si>
    <t>Турбай Милана</t>
  </si>
  <si>
    <t>Потинга Артем</t>
  </si>
  <si>
    <t>Абилхан Айлин</t>
  </si>
  <si>
    <t>Канат Инаят</t>
  </si>
  <si>
    <t>Мырзабек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</si>
</sst>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textRotation="90" wrapText="1"/>
    </xf>
    <xf numFmtId="0" fontId="3" fillId="0" borderId="1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1" fillId="4" borderId="2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04"/>
  <sheetViews>
    <sheetView tabSelected="1" zoomScale="68" zoomScaleNormal="68" workbookViewId="0">
      <selection activeCell="AH30" sqref="AH30"/>
    </sheetView>
  </sheetViews>
  <sheetFormatPr defaultRowHeight="15" x14ac:dyDescent="0.25"/>
  <cols>
    <col min="2" max="2" width="5.140625" customWidth="1"/>
    <col min="3" max="3" width="28.28515625" customWidth="1"/>
    <col min="4" max="4" width="6.140625" customWidth="1"/>
    <col min="5" max="5" width="9.140625" customWidth="1"/>
    <col min="6" max="6" width="6.42578125" customWidth="1"/>
    <col min="7" max="7" width="4.5703125" customWidth="1"/>
    <col min="8" max="9" width="4.140625" customWidth="1"/>
    <col min="10" max="10" width="8.140625" customWidth="1"/>
    <col min="11" max="11" width="9" customWidth="1"/>
    <col min="12" max="12" width="8.7109375" customWidth="1"/>
    <col min="13" max="15" width="5.5703125" customWidth="1"/>
    <col min="16" max="16" width="9.85546875" customWidth="1"/>
    <col min="17" max="18" width="5.42578125" customWidth="1"/>
    <col min="19" max="19" width="9.42578125" customWidth="1"/>
    <col min="20" max="21" width="6.28515625" customWidth="1"/>
    <col min="22" max="22" width="12.28515625" customWidth="1"/>
    <col min="23" max="23" width="9.28515625" customWidth="1"/>
    <col min="24" max="24" width="5.7109375" customWidth="1"/>
    <col min="25" max="25" width="7.28515625" customWidth="1"/>
    <col min="26" max="27" width="4.5703125" customWidth="1"/>
    <col min="28" max="28" width="8.5703125" customWidth="1"/>
  </cols>
  <sheetData>
    <row r="2" spans="1:32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x14ac:dyDescent="0.25">
      <c r="A3" s="15" t="s">
        <v>77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x14ac:dyDescent="0.25">
      <c r="A4" s="15" t="s">
        <v>80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6" spans="1:32" x14ac:dyDescent="0.25">
      <c r="B6" s="16" t="s">
        <v>1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6"/>
      <c r="AD6" s="16"/>
      <c r="AE6" s="16"/>
    </row>
    <row r="7" spans="1:32" ht="62.25" customHeight="1" x14ac:dyDescent="0.25">
      <c r="B7" s="18" t="s">
        <v>2</v>
      </c>
      <c r="C7" s="19" t="s">
        <v>3</v>
      </c>
      <c r="D7" s="20" t="s">
        <v>10</v>
      </c>
      <c r="E7" s="21"/>
      <c r="F7" s="21"/>
      <c r="G7" s="21"/>
      <c r="H7" s="28" t="s">
        <v>11</v>
      </c>
      <c r="I7" s="29" t="s">
        <v>12</v>
      </c>
      <c r="J7" s="30" t="s">
        <v>14</v>
      </c>
      <c r="K7" s="23" t="s">
        <v>4</v>
      </c>
      <c r="L7" s="23"/>
      <c r="M7" s="23"/>
      <c r="N7" s="23"/>
      <c r="O7" s="23"/>
      <c r="P7" s="23"/>
      <c r="Q7" s="28" t="s">
        <v>11</v>
      </c>
      <c r="R7" s="29" t="s">
        <v>12</v>
      </c>
      <c r="S7" s="30" t="s">
        <v>14</v>
      </c>
      <c r="T7" s="20" t="s">
        <v>5</v>
      </c>
      <c r="U7" s="21"/>
      <c r="V7" s="21"/>
      <c r="W7" s="21"/>
      <c r="X7" s="21"/>
      <c r="Y7" s="22"/>
      <c r="Z7" s="43" t="s">
        <v>11</v>
      </c>
      <c r="AA7" s="45" t="s">
        <v>12</v>
      </c>
      <c r="AB7" s="47" t="s">
        <v>14</v>
      </c>
      <c r="AC7" s="24" t="s">
        <v>6</v>
      </c>
      <c r="AD7" s="26" t="s">
        <v>7</v>
      </c>
      <c r="AE7" s="27" t="s">
        <v>8</v>
      </c>
    </row>
    <row r="8" spans="1:32" ht="225.75" customHeight="1" x14ac:dyDescent="0.25">
      <c r="B8" s="18"/>
      <c r="C8" s="18"/>
      <c r="D8" s="13" t="s">
        <v>61</v>
      </c>
      <c r="E8" s="13" t="s">
        <v>62</v>
      </c>
      <c r="F8" s="13" t="s">
        <v>63</v>
      </c>
      <c r="G8" s="13" t="s">
        <v>64</v>
      </c>
      <c r="H8" s="28"/>
      <c r="I8" s="29"/>
      <c r="J8" s="30"/>
      <c r="K8" s="13" t="s">
        <v>67</v>
      </c>
      <c r="L8" s="13" t="s">
        <v>68</v>
      </c>
      <c r="M8" s="13" t="s">
        <v>69</v>
      </c>
      <c r="N8" s="13" t="s">
        <v>65</v>
      </c>
      <c r="O8" s="13" t="s">
        <v>66</v>
      </c>
      <c r="P8" s="13" t="s">
        <v>70</v>
      </c>
      <c r="Q8" s="28"/>
      <c r="R8" s="29"/>
      <c r="S8" s="30"/>
      <c r="T8" s="13" t="s">
        <v>71</v>
      </c>
      <c r="U8" s="13" t="s">
        <v>72</v>
      </c>
      <c r="V8" s="13" t="s">
        <v>73</v>
      </c>
      <c r="W8" s="13" t="s">
        <v>74</v>
      </c>
      <c r="X8" s="13" t="s">
        <v>75</v>
      </c>
      <c r="Y8" s="13" t="s">
        <v>76</v>
      </c>
      <c r="Z8" s="44"/>
      <c r="AA8" s="46"/>
      <c r="AB8" s="48"/>
      <c r="AC8" s="25"/>
      <c r="AD8" s="26"/>
      <c r="AE8" s="27"/>
    </row>
    <row r="9" spans="1:32" x14ac:dyDescent="0.25">
      <c r="B9" s="1">
        <v>1</v>
      </c>
      <c r="C9" s="1" t="s">
        <v>81</v>
      </c>
      <c r="D9" s="1">
        <v>1</v>
      </c>
      <c r="E9" s="1">
        <v>1</v>
      </c>
      <c r="F9" s="1">
        <v>1</v>
      </c>
      <c r="G9" s="1">
        <v>1</v>
      </c>
      <c r="H9" s="4">
        <f>SUM(D9:G9)</f>
        <v>4</v>
      </c>
      <c r="I9" s="5">
        <f>AVERAGE(D9:G9)</f>
        <v>1</v>
      </c>
      <c r="J9" s="11" t="str">
        <f>IF(D9="","",VLOOKUP(I9,$H$102:$I$104,2,TRUE))</f>
        <v>І ур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4">
        <f>SUM(K9:P9)</f>
        <v>6</v>
      </c>
      <c r="R9" s="5">
        <f>AVERAGE(K9:P9)</f>
        <v>1</v>
      </c>
      <c r="S9" s="11" t="str">
        <f t="shared" ref="S9:S35" si="0">IF(I9="","",VLOOKUP(R9,$H$102:$I$104,2,TRUE))</f>
        <v>І ур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4">
        <f>SUM(T9:Y9)</f>
        <v>6</v>
      </c>
      <c r="AA9" s="5">
        <f>AVERAGE(T9:Y9)</f>
        <v>1</v>
      </c>
      <c r="AB9" s="11" t="str">
        <f>IF(T9="","",VLOOKUP(AA9,$H$102:$I$104,2,TRUE))</f>
        <v>І ур</v>
      </c>
      <c r="AC9" s="7">
        <f>H9+Q9+Z9</f>
        <v>16</v>
      </c>
      <c r="AD9" s="6">
        <f>AC9/16</f>
        <v>1</v>
      </c>
      <c r="AE9" s="11" t="str">
        <f>IF(W9="","",VLOOKUP(AD9,$H$102:$I$104,2,TRUE))</f>
        <v>І ур</v>
      </c>
    </row>
    <row r="10" spans="1:32" x14ac:dyDescent="0.25">
      <c r="B10" s="1">
        <v>2</v>
      </c>
      <c r="C10" s="1" t="s">
        <v>82</v>
      </c>
      <c r="D10" s="1">
        <v>1</v>
      </c>
      <c r="E10" s="1">
        <v>2</v>
      </c>
      <c r="F10" s="1">
        <v>1</v>
      </c>
      <c r="G10" s="1">
        <v>2</v>
      </c>
      <c r="H10" s="4">
        <f>SUM(D10:G10)</f>
        <v>6</v>
      </c>
      <c r="I10" s="5">
        <f>AVERAGE(D10:G10)</f>
        <v>1.5</v>
      </c>
      <c r="J10" s="11" t="str">
        <f>IF(D10="","",VLOOKUP(I10,$H$102:$I$104,2,TRUE))</f>
        <v>І ур</v>
      </c>
      <c r="K10" s="1">
        <v>1</v>
      </c>
      <c r="L10" s="1">
        <v>2</v>
      </c>
      <c r="M10" s="1">
        <v>1</v>
      </c>
      <c r="N10" s="1">
        <v>1</v>
      </c>
      <c r="O10" s="1">
        <v>2</v>
      </c>
      <c r="P10" s="1">
        <v>2</v>
      </c>
      <c r="Q10" s="4">
        <f t="shared" ref="Q10:Q35" si="1">SUM(K10:P10)</f>
        <v>9</v>
      </c>
      <c r="R10" s="5">
        <f t="shared" ref="R10:R35" si="2">AVERAGE(K10:P10)</f>
        <v>1.5</v>
      </c>
      <c r="S10" s="11" t="str">
        <f t="shared" si="0"/>
        <v>І ур</v>
      </c>
      <c r="T10" s="1">
        <v>1</v>
      </c>
      <c r="U10" s="1">
        <v>1</v>
      </c>
      <c r="V10" s="1">
        <v>2</v>
      </c>
      <c r="W10" s="1">
        <v>2</v>
      </c>
      <c r="X10" s="1">
        <v>2</v>
      </c>
      <c r="Y10" s="1">
        <v>1</v>
      </c>
      <c r="Z10" s="4">
        <f t="shared" ref="Z10:Z35" si="3">SUM(T10:Y10)</f>
        <v>9</v>
      </c>
      <c r="AA10" s="5">
        <f>AVERAGE(T10:Y10)</f>
        <v>1.5</v>
      </c>
      <c r="AB10" s="11" t="str">
        <f>IF(T10="","",VLOOKUP(AA10,$H$102:$I$104,2,TRUE))</f>
        <v>І ур</v>
      </c>
      <c r="AC10" s="7">
        <f>H10+Q10+Z10</f>
        <v>24</v>
      </c>
      <c r="AD10" s="6">
        <f t="shared" ref="AD10:AD35" si="4">AC10/16</f>
        <v>1.5</v>
      </c>
      <c r="AE10" s="11" t="str">
        <f>IF(W10="","",VLOOKUP(AD10,$H$102:$I$104,2,TRUE))</f>
        <v>І ур</v>
      </c>
    </row>
    <row r="11" spans="1:32" x14ac:dyDescent="0.25">
      <c r="B11" s="1">
        <v>3</v>
      </c>
      <c r="C11" s="1" t="s">
        <v>83</v>
      </c>
      <c r="D11" s="1">
        <v>2</v>
      </c>
      <c r="E11" s="1">
        <v>2</v>
      </c>
      <c r="F11" s="1">
        <v>2</v>
      </c>
      <c r="G11" s="1">
        <v>2</v>
      </c>
      <c r="H11" s="4">
        <f>SUM(D11:G11)</f>
        <v>8</v>
      </c>
      <c r="I11" s="5">
        <f>AVERAGE(D11:G11)</f>
        <v>2</v>
      </c>
      <c r="J11" s="11" t="str">
        <f>IF(D11="","",VLOOKUP(I11,$H$102:$I$104,2,TRUE))</f>
        <v>ІІ ур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4">
        <f t="shared" si="1"/>
        <v>12</v>
      </c>
      <c r="R11" s="5">
        <f t="shared" si="2"/>
        <v>2</v>
      </c>
      <c r="S11" s="11" t="str">
        <f t="shared" si="0"/>
        <v>ІІ ур</v>
      </c>
      <c r="T11" s="1">
        <v>2</v>
      </c>
      <c r="U11" s="1">
        <v>2</v>
      </c>
      <c r="V11" s="1">
        <v>2</v>
      </c>
      <c r="W11" s="1">
        <v>2</v>
      </c>
      <c r="X11" s="1">
        <v>2</v>
      </c>
      <c r="Y11" s="1">
        <v>2</v>
      </c>
      <c r="Z11" s="4">
        <f t="shared" si="3"/>
        <v>12</v>
      </c>
      <c r="AA11" s="5">
        <f>AVERAGE(T11:Y11)</f>
        <v>2</v>
      </c>
      <c r="AB11" s="11" t="str">
        <f>IF(T11="","",VLOOKUP(AA11,$H$102:$I$104,2,TRUE))</f>
        <v>ІІ ур</v>
      </c>
      <c r="AC11" s="7">
        <f>H11+Q11+Z11</f>
        <v>32</v>
      </c>
      <c r="AD11" s="6">
        <f t="shared" si="4"/>
        <v>2</v>
      </c>
      <c r="AE11" s="11" t="str">
        <f>IF(W11="","",VLOOKUP(AD11,$H$102:$I$104,2,TRUE))</f>
        <v>ІІ ур</v>
      </c>
    </row>
    <row r="12" spans="1:32" x14ac:dyDescent="0.25">
      <c r="B12" s="1">
        <v>4</v>
      </c>
      <c r="C12" s="1" t="s">
        <v>84</v>
      </c>
      <c r="D12" s="1">
        <v>1</v>
      </c>
      <c r="E12" s="1">
        <v>2</v>
      </c>
      <c r="F12" s="1">
        <v>1</v>
      </c>
      <c r="G12" s="1">
        <v>2</v>
      </c>
      <c r="H12" s="4">
        <f>SUM(D12:G12)</f>
        <v>6</v>
      </c>
      <c r="I12" s="5">
        <f>AVERAGE(D12:G12)</f>
        <v>1.5</v>
      </c>
      <c r="J12" s="11" t="str">
        <f>IF(D12="","",VLOOKUP(I12,$H$102:$I$104,2,TRUE))</f>
        <v>І ур</v>
      </c>
      <c r="K12" s="1">
        <v>1</v>
      </c>
      <c r="L12" s="1">
        <v>2</v>
      </c>
      <c r="M12" s="1">
        <v>1</v>
      </c>
      <c r="N12" s="1">
        <v>2</v>
      </c>
      <c r="O12" s="1">
        <v>2</v>
      </c>
      <c r="P12" s="1">
        <v>2</v>
      </c>
      <c r="Q12" s="4">
        <f t="shared" si="1"/>
        <v>10</v>
      </c>
      <c r="R12" s="5">
        <f t="shared" si="2"/>
        <v>1.6666666666666667</v>
      </c>
      <c r="S12" s="11" t="str">
        <f t="shared" si="0"/>
        <v>ІІ ур</v>
      </c>
      <c r="T12" s="1">
        <v>1</v>
      </c>
      <c r="U12" s="1">
        <v>2</v>
      </c>
      <c r="V12" s="1">
        <v>1</v>
      </c>
      <c r="W12" s="1">
        <v>2</v>
      </c>
      <c r="X12" s="1">
        <v>1</v>
      </c>
      <c r="Y12" s="1">
        <v>1</v>
      </c>
      <c r="Z12" s="4">
        <f t="shared" si="3"/>
        <v>8</v>
      </c>
      <c r="AA12" s="5">
        <f>AVERAGE(T12:Y12)</f>
        <v>1.3333333333333333</v>
      </c>
      <c r="AB12" s="11" t="str">
        <f>IF(T12="","",VLOOKUP(AA12,$H$102:$I$104,2,TRUE))</f>
        <v>І ур</v>
      </c>
      <c r="AC12" s="7">
        <f>H12+Q12+Z12</f>
        <v>24</v>
      </c>
      <c r="AD12" s="6">
        <f t="shared" si="4"/>
        <v>1.5</v>
      </c>
      <c r="AE12" s="11" t="str">
        <f>IF(W12="","",VLOOKUP(AD12,$H$102:$I$104,2,TRUE))</f>
        <v>І ур</v>
      </c>
    </row>
    <row r="13" spans="1:32" x14ac:dyDescent="0.25">
      <c r="B13" s="1">
        <v>5</v>
      </c>
      <c r="C13" s="1" t="s">
        <v>85</v>
      </c>
      <c r="D13" s="1">
        <v>1</v>
      </c>
      <c r="E13" s="1">
        <v>2</v>
      </c>
      <c r="F13" s="1">
        <v>1</v>
      </c>
      <c r="G13" s="1">
        <v>1</v>
      </c>
      <c r="H13" s="4">
        <f>SUM(D13:G13)</f>
        <v>5</v>
      </c>
      <c r="I13" s="5">
        <f>AVERAGE(D13:G13)</f>
        <v>1.25</v>
      </c>
      <c r="J13" s="11" t="str">
        <f>IF(D13="","",VLOOKUP(I13,$H$102:$I$104,2,TRUE))</f>
        <v>І ур</v>
      </c>
      <c r="K13" s="1">
        <v>2</v>
      </c>
      <c r="L13" s="1">
        <v>1</v>
      </c>
      <c r="M13" s="1">
        <v>1</v>
      </c>
      <c r="N13" s="1">
        <v>2</v>
      </c>
      <c r="O13" s="1">
        <v>2</v>
      </c>
      <c r="P13" s="1">
        <v>2</v>
      </c>
      <c r="Q13" s="4">
        <f t="shared" si="1"/>
        <v>10</v>
      </c>
      <c r="R13" s="5">
        <f t="shared" si="2"/>
        <v>1.6666666666666667</v>
      </c>
      <c r="S13" s="11" t="str">
        <f t="shared" si="0"/>
        <v>ІІ ур</v>
      </c>
      <c r="T13" s="1">
        <v>2</v>
      </c>
      <c r="U13" s="1">
        <v>1</v>
      </c>
      <c r="V13" s="1">
        <v>1</v>
      </c>
      <c r="W13" s="1">
        <v>2</v>
      </c>
      <c r="X13" s="1">
        <v>2</v>
      </c>
      <c r="Y13" s="1">
        <v>3</v>
      </c>
      <c r="Z13" s="4">
        <f t="shared" si="3"/>
        <v>11</v>
      </c>
      <c r="AA13" s="5">
        <f>AVERAGE(T13:Y13)</f>
        <v>1.8333333333333333</v>
      </c>
      <c r="AB13" s="11" t="str">
        <f>IF(T13="","",VLOOKUP(AA13,$H$102:$I$104,2,TRUE))</f>
        <v>ІІ ур</v>
      </c>
      <c r="AC13" s="7">
        <f>H13+Q13+Z13</f>
        <v>26</v>
      </c>
      <c r="AD13" s="6">
        <f t="shared" si="4"/>
        <v>1.625</v>
      </c>
      <c r="AE13" s="11" t="str">
        <f>IF(W13="","",VLOOKUP(AD13,$H$102:$I$104,2,TRUE))</f>
        <v>ІІ ур</v>
      </c>
    </row>
    <row r="14" spans="1:32" x14ac:dyDescent="0.25">
      <c r="B14" s="1">
        <v>6</v>
      </c>
      <c r="C14" s="1" t="s">
        <v>86</v>
      </c>
      <c r="D14" s="1">
        <v>1</v>
      </c>
      <c r="E14" s="1">
        <v>1</v>
      </c>
      <c r="F14" s="1">
        <v>2</v>
      </c>
      <c r="G14" s="1">
        <v>2</v>
      </c>
      <c r="H14" s="4">
        <f>SUM(D14:G14)</f>
        <v>6</v>
      </c>
      <c r="I14" s="5">
        <f>AVERAGE(D14:G14)</f>
        <v>1.5</v>
      </c>
      <c r="J14" s="11" t="str">
        <f>IF(D14="","",VLOOKUP(I14,$H$102:$I$104,2,TRUE))</f>
        <v>І ур</v>
      </c>
      <c r="K14" s="1">
        <v>2</v>
      </c>
      <c r="L14" s="1">
        <v>1</v>
      </c>
      <c r="M14" s="1">
        <v>1</v>
      </c>
      <c r="N14" s="1">
        <v>2</v>
      </c>
      <c r="O14" s="1">
        <v>2</v>
      </c>
      <c r="P14" s="1">
        <v>1</v>
      </c>
      <c r="Q14" s="4">
        <f t="shared" si="1"/>
        <v>9</v>
      </c>
      <c r="R14" s="5">
        <f t="shared" si="2"/>
        <v>1.5</v>
      </c>
      <c r="S14" s="11" t="str">
        <f t="shared" si="0"/>
        <v>І ур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4">
        <f t="shared" si="3"/>
        <v>6</v>
      </c>
      <c r="AA14" s="5">
        <f>AVERAGE(T14:Y14)</f>
        <v>1</v>
      </c>
      <c r="AB14" s="11" t="str">
        <f>IF(T14="","",VLOOKUP(AA14,$H$102:$I$104,2,TRUE))</f>
        <v>І ур</v>
      </c>
      <c r="AC14" s="7">
        <f>H14+Q14+Z14</f>
        <v>21</v>
      </c>
      <c r="AD14" s="6">
        <f t="shared" si="4"/>
        <v>1.3125</v>
      </c>
      <c r="AE14" s="11" t="str">
        <f>IF(W14="","",VLOOKUP(AD14,$H$102:$I$104,2,TRUE))</f>
        <v>І ур</v>
      </c>
    </row>
    <row r="15" spans="1:32" x14ac:dyDescent="0.25">
      <c r="B15" s="1">
        <v>7</v>
      </c>
      <c r="C15" s="1" t="s">
        <v>87</v>
      </c>
      <c r="D15" s="1">
        <v>1</v>
      </c>
      <c r="E15" s="1">
        <v>1</v>
      </c>
      <c r="F15" s="1">
        <v>1</v>
      </c>
      <c r="G15" s="1">
        <v>2</v>
      </c>
      <c r="H15" s="4">
        <f>SUM(D15:G15)</f>
        <v>5</v>
      </c>
      <c r="I15" s="5">
        <f>AVERAGE(D15:G15)</f>
        <v>1.25</v>
      </c>
      <c r="J15" s="11" t="str">
        <f>IF(D15="","",VLOOKUP(I15,$H$102:$I$104,2,TRUE))</f>
        <v>І ур</v>
      </c>
      <c r="K15" s="1">
        <v>1</v>
      </c>
      <c r="L15" s="1">
        <v>1</v>
      </c>
      <c r="M15" s="1">
        <v>2</v>
      </c>
      <c r="N15" s="1">
        <v>2</v>
      </c>
      <c r="O15" s="1">
        <v>2</v>
      </c>
      <c r="P15" s="1">
        <v>2</v>
      </c>
      <c r="Q15" s="4">
        <f t="shared" si="1"/>
        <v>10</v>
      </c>
      <c r="R15" s="5">
        <f t="shared" si="2"/>
        <v>1.6666666666666667</v>
      </c>
      <c r="S15" s="11" t="str">
        <f t="shared" si="0"/>
        <v>ІІ ур</v>
      </c>
      <c r="T15" s="1">
        <v>2</v>
      </c>
      <c r="U15" s="1">
        <v>2</v>
      </c>
      <c r="V15" s="1">
        <v>1</v>
      </c>
      <c r="W15" s="1">
        <v>1</v>
      </c>
      <c r="X15" s="1">
        <v>1</v>
      </c>
      <c r="Y15" s="1">
        <v>1</v>
      </c>
      <c r="Z15" s="4">
        <f t="shared" si="3"/>
        <v>8</v>
      </c>
      <c r="AA15" s="5">
        <f>AVERAGE(T15:Y15)</f>
        <v>1.3333333333333333</v>
      </c>
      <c r="AB15" s="11" t="str">
        <f>IF(T15="","",VLOOKUP(AA15,$H$102:$I$104,2,TRUE))</f>
        <v>І ур</v>
      </c>
      <c r="AC15" s="7">
        <f>H15+Q15+Z15</f>
        <v>23</v>
      </c>
      <c r="AD15" s="6">
        <f t="shared" si="4"/>
        <v>1.4375</v>
      </c>
      <c r="AE15" s="11" t="str">
        <f>IF(W15="","",VLOOKUP(AD15,$H$102:$I$104,2,TRUE))</f>
        <v>І ур</v>
      </c>
    </row>
    <row r="16" spans="1:32" x14ac:dyDescent="0.25">
      <c r="B16" s="1">
        <v>8</v>
      </c>
      <c r="C16" s="1" t="s">
        <v>88</v>
      </c>
      <c r="D16" s="1">
        <v>1</v>
      </c>
      <c r="E16" s="1">
        <v>1</v>
      </c>
      <c r="F16" s="1">
        <v>1</v>
      </c>
      <c r="G16" s="1">
        <v>2</v>
      </c>
      <c r="H16" s="4">
        <f>SUM(D16:G16)</f>
        <v>5</v>
      </c>
      <c r="I16" s="5">
        <f>AVERAGE(D16:G16)</f>
        <v>1.25</v>
      </c>
      <c r="J16" s="11" t="str">
        <f>IF(D16="","",VLOOKUP(I16,$H$102:$I$104,2,TRUE))</f>
        <v>І ур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1</v>
      </c>
      <c r="Q16" s="4">
        <f t="shared" si="1"/>
        <v>11</v>
      </c>
      <c r="R16" s="5">
        <f t="shared" si="2"/>
        <v>1.8333333333333333</v>
      </c>
      <c r="S16" s="11" t="str">
        <f t="shared" si="0"/>
        <v>ІІ ур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4">
        <f t="shared" si="3"/>
        <v>6</v>
      </c>
      <c r="AA16" s="5">
        <f>AVERAGE(T16:Y16)</f>
        <v>1</v>
      </c>
      <c r="AB16" s="11" t="str">
        <f>IF(T16="","",VLOOKUP(AA16,$H$102:$I$104,2,TRUE))</f>
        <v>І ур</v>
      </c>
      <c r="AC16" s="7">
        <f>H16+Q16+Z16</f>
        <v>22</v>
      </c>
      <c r="AD16" s="6">
        <f t="shared" si="4"/>
        <v>1.375</v>
      </c>
      <c r="AE16" s="11" t="str">
        <f>IF(W16="","",VLOOKUP(AD16,$H$102:$I$104,2,TRUE))</f>
        <v>І ур</v>
      </c>
    </row>
    <row r="17" spans="2:31" x14ac:dyDescent="0.25">
      <c r="B17" s="1">
        <v>9</v>
      </c>
      <c r="C17" s="1" t="s">
        <v>89</v>
      </c>
      <c r="D17" s="1">
        <v>1</v>
      </c>
      <c r="E17" s="1">
        <v>1</v>
      </c>
      <c r="F17" s="1">
        <v>2</v>
      </c>
      <c r="G17" s="1">
        <v>2</v>
      </c>
      <c r="H17" s="4">
        <f>SUM(D17:G17)</f>
        <v>6</v>
      </c>
      <c r="I17" s="5">
        <f>AVERAGE(D17:G17)</f>
        <v>1.5</v>
      </c>
      <c r="J17" s="11" t="str">
        <f>IF(D17="","",VLOOKUP(I17,$H$102:$I$104,2,TRUE))</f>
        <v>І ур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4">
        <f t="shared" si="1"/>
        <v>6</v>
      </c>
      <c r="R17" s="5">
        <f t="shared" si="2"/>
        <v>1</v>
      </c>
      <c r="S17" s="11" t="str">
        <f t="shared" si="0"/>
        <v>І ур</v>
      </c>
      <c r="T17" s="1">
        <v>1</v>
      </c>
      <c r="U17" s="1">
        <v>2</v>
      </c>
      <c r="V17" s="1">
        <v>2</v>
      </c>
      <c r="W17" s="1">
        <v>1</v>
      </c>
      <c r="X17" s="1">
        <v>1</v>
      </c>
      <c r="Y17" s="1">
        <v>2</v>
      </c>
      <c r="Z17" s="4">
        <f t="shared" si="3"/>
        <v>9</v>
      </c>
      <c r="AA17" s="5">
        <f>AVERAGE(T17:Y17)</f>
        <v>1.5</v>
      </c>
      <c r="AB17" s="11" t="str">
        <f>IF(T17="","",VLOOKUP(AA17,$H$102:$I$104,2,TRUE))</f>
        <v>І ур</v>
      </c>
      <c r="AC17" s="7">
        <f>H17+Q17+Z17</f>
        <v>21</v>
      </c>
      <c r="AD17" s="6">
        <f t="shared" si="4"/>
        <v>1.3125</v>
      </c>
      <c r="AE17" s="11" t="str">
        <f>IF(W17="","",VLOOKUP(AD17,$H$102:$I$104,2,TRUE))</f>
        <v>І ур</v>
      </c>
    </row>
    <row r="18" spans="2:31" x14ac:dyDescent="0.25">
      <c r="B18" s="1">
        <v>10</v>
      </c>
      <c r="C18" s="1" t="s">
        <v>90</v>
      </c>
      <c r="D18" s="1">
        <v>2</v>
      </c>
      <c r="E18" s="1">
        <v>2</v>
      </c>
      <c r="F18" s="1">
        <v>1</v>
      </c>
      <c r="G18" s="1">
        <v>1</v>
      </c>
      <c r="H18" s="4">
        <f>SUM(D18:G18)</f>
        <v>6</v>
      </c>
      <c r="I18" s="5">
        <f>AVERAGE(D18:G18)</f>
        <v>1.5</v>
      </c>
      <c r="J18" s="11" t="str">
        <f>IF(D18="","",VLOOKUP(I18,$H$102:$I$104,2,TRUE))</f>
        <v>І ур</v>
      </c>
      <c r="K18" s="1">
        <v>2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4">
        <f t="shared" si="1"/>
        <v>7</v>
      </c>
      <c r="R18" s="5">
        <f t="shared" si="2"/>
        <v>1.1666666666666667</v>
      </c>
      <c r="S18" s="11" t="str">
        <f t="shared" si="0"/>
        <v>І ур</v>
      </c>
      <c r="T18" s="1">
        <v>2</v>
      </c>
      <c r="U18" s="1">
        <v>2</v>
      </c>
      <c r="V18" s="1">
        <v>1</v>
      </c>
      <c r="W18" s="1">
        <v>1</v>
      </c>
      <c r="X18" s="1">
        <v>1</v>
      </c>
      <c r="Y18" s="1">
        <v>1</v>
      </c>
      <c r="Z18" s="4">
        <f t="shared" si="3"/>
        <v>8</v>
      </c>
      <c r="AA18" s="5">
        <f>AVERAGE(T18:Y18)</f>
        <v>1.3333333333333333</v>
      </c>
      <c r="AB18" s="11" t="str">
        <f>IF(T18="","",VLOOKUP(AA18,$H$102:$I$104,2,TRUE))</f>
        <v>І ур</v>
      </c>
      <c r="AC18" s="7">
        <f>H18+Q18+Z18</f>
        <v>21</v>
      </c>
      <c r="AD18" s="6">
        <f t="shared" si="4"/>
        <v>1.3125</v>
      </c>
      <c r="AE18" s="11" t="str">
        <f>IF(W18="","",VLOOKUP(AD18,$H$102:$I$104,2,TRUE))</f>
        <v>І ур</v>
      </c>
    </row>
    <row r="19" spans="2:31" x14ac:dyDescent="0.25">
      <c r="B19" s="1">
        <v>11</v>
      </c>
      <c r="C19" s="1" t="s">
        <v>91</v>
      </c>
      <c r="D19" s="1">
        <v>2</v>
      </c>
      <c r="E19" s="1">
        <v>1</v>
      </c>
      <c r="F19" s="1">
        <v>1</v>
      </c>
      <c r="G19" s="1">
        <v>1</v>
      </c>
      <c r="H19" s="4">
        <f>SUM(D19:G19)</f>
        <v>5</v>
      </c>
      <c r="I19" s="5">
        <f>AVERAGE(D19:G19)</f>
        <v>1.25</v>
      </c>
      <c r="J19" s="11" t="str">
        <f>IF(D19="","",VLOOKUP(I19,$H$102:$I$104,2,TRUE))</f>
        <v>І ур</v>
      </c>
      <c r="K19" s="1">
        <v>2</v>
      </c>
      <c r="L19" s="1">
        <v>2</v>
      </c>
      <c r="M19" s="1">
        <v>2</v>
      </c>
      <c r="N19" s="1">
        <v>1</v>
      </c>
      <c r="O19" s="1">
        <v>1</v>
      </c>
      <c r="P19" s="1">
        <v>2</v>
      </c>
      <c r="Q19" s="4">
        <f t="shared" si="1"/>
        <v>10</v>
      </c>
      <c r="R19" s="5">
        <f t="shared" si="2"/>
        <v>1.6666666666666667</v>
      </c>
      <c r="S19" s="11" t="str">
        <f t="shared" si="0"/>
        <v>ІІ ур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4">
        <f t="shared" si="3"/>
        <v>6</v>
      </c>
      <c r="AA19" s="5">
        <f>AVERAGE(T19:Y19)</f>
        <v>1</v>
      </c>
      <c r="AB19" s="11" t="str">
        <f>IF(T19="","",VLOOKUP(AA19,$H$102:$I$104,2,TRUE))</f>
        <v>І ур</v>
      </c>
      <c r="AC19" s="7">
        <f>H19+Q19+Z19</f>
        <v>21</v>
      </c>
      <c r="AD19" s="6">
        <f t="shared" si="4"/>
        <v>1.3125</v>
      </c>
      <c r="AE19" s="11" t="str">
        <f>IF(W19="","",VLOOKUP(AD19,$H$102:$I$104,2,TRUE))</f>
        <v>І ур</v>
      </c>
    </row>
    <row r="20" spans="2:31" x14ac:dyDescent="0.25">
      <c r="B20" s="1">
        <v>12</v>
      </c>
      <c r="C20" s="1" t="s">
        <v>92</v>
      </c>
      <c r="D20" s="1">
        <v>2</v>
      </c>
      <c r="E20" s="1">
        <v>1</v>
      </c>
      <c r="F20" s="1">
        <v>1</v>
      </c>
      <c r="G20" s="1">
        <v>1</v>
      </c>
      <c r="H20" s="4">
        <f>SUM(D20:G20)</f>
        <v>5</v>
      </c>
      <c r="I20" s="5">
        <f>AVERAGE(D20:G20)</f>
        <v>1.25</v>
      </c>
      <c r="J20" s="11" t="str">
        <f>IF(D20="","",VLOOKUP(I20,$H$102:$I$104,2,TRUE))</f>
        <v>І ур</v>
      </c>
      <c r="K20" s="1">
        <v>2</v>
      </c>
      <c r="L20" s="1">
        <v>2</v>
      </c>
      <c r="M20" s="1">
        <v>1</v>
      </c>
      <c r="N20" s="1">
        <v>2</v>
      </c>
      <c r="O20" s="1">
        <v>2</v>
      </c>
      <c r="P20" s="1">
        <v>1</v>
      </c>
      <c r="Q20" s="4">
        <f t="shared" si="1"/>
        <v>10</v>
      </c>
      <c r="R20" s="5">
        <f t="shared" si="2"/>
        <v>1.6666666666666667</v>
      </c>
      <c r="S20" s="11" t="str">
        <f t="shared" si="0"/>
        <v>ІІ ур</v>
      </c>
      <c r="T20" s="1">
        <v>2</v>
      </c>
      <c r="U20" s="1">
        <v>1</v>
      </c>
      <c r="V20" s="1">
        <v>2</v>
      </c>
      <c r="W20" s="1">
        <v>1</v>
      </c>
      <c r="X20" s="1">
        <v>2</v>
      </c>
      <c r="Y20" s="1">
        <v>2</v>
      </c>
      <c r="Z20" s="4">
        <f t="shared" si="3"/>
        <v>10</v>
      </c>
      <c r="AA20" s="5">
        <f>AVERAGE(T20:Y20)</f>
        <v>1.6666666666666667</v>
      </c>
      <c r="AB20" s="11" t="str">
        <f>IF(T20="","",VLOOKUP(AA20,$H$102:$I$104,2,TRUE))</f>
        <v>ІІ ур</v>
      </c>
      <c r="AC20" s="7">
        <f>H20+Q20+Z20</f>
        <v>25</v>
      </c>
      <c r="AD20" s="6">
        <f t="shared" si="4"/>
        <v>1.5625</v>
      </c>
      <c r="AE20" s="11" t="str">
        <f>IF(W20="","",VLOOKUP(AD20,$H$102:$I$104,2,TRUE))</f>
        <v>І ур</v>
      </c>
    </row>
    <row r="21" spans="2:31" x14ac:dyDescent="0.25">
      <c r="B21" s="1">
        <v>13</v>
      </c>
      <c r="C21" s="1" t="s">
        <v>93</v>
      </c>
      <c r="D21" s="1">
        <v>1</v>
      </c>
      <c r="E21" s="1">
        <v>2</v>
      </c>
      <c r="F21" s="1">
        <v>1</v>
      </c>
      <c r="G21" s="1">
        <v>2</v>
      </c>
      <c r="H21" s="4">
        <f>SUM(D21:G21)</f>
        <v>6</v>
      </c>
      <c r="I21" s="5">
        <f>AVERAGE(D21:G21)</f>
        <v>1.5</v>
      </c>
      <c r="J21" s="11" t="str">
        <f>IF(D21="","",VLOOKUP(I21,$H$102:$I$104,2,TRUE))</f>
        <v>І ур</v>
      </c>
      <c r="K21" s="1">
        <v>1</v>
      </c>
      <c r="L21" s="1">
        <v>1</v>
      </c>
      <c r="M21" s="1">
        <v>1</v>
      </c>
      <c r="N21" s="1">
        <v>2</v>
      </c>
      <c r="O21" s="1">
        <v>2</v>
      </c>
      <c r="P21" s="1">
        <v>1</v>
      </c>
      <c r="Q21" s="4">
        <f t="shared" si="1"/>
        <v>8</v>
      </c>
      <c r="R21" s="5">
        <f t="shared" si="2"/>
        <v>1.3333333333333333</v>
      </c>
      <c r="S21" s="11" t="str">
        <f t="shared" si="0"/>
        <v>І ур</v>
      </c>
      <c r="T21" s="1">
        <v>1</v>
      </c>
      <c r="U21" s="1">
        <v>1</v>
      </c>
      <c r="V21" s="1">
        <v>1</v>
      </c>
      <c r="W21" s="1">
        <v>2</v>
      </c>
      <c r="X21" s="1">
        <v>2</v>
      </c>
      <c r="Y21" s="1">
        <v>1</v>
      </c>
      <c r="Z21" s="4">
        <f t="shared" si="3"/>
        <v>8</v>
      </c>
      <c r="AA21" s="5">
        <f>AVERAGE(T21:Y21)</f>
        <v>1.3333333333333333</v>
      </c>
      <c r="AB21" s="11" t="str">
        <f>IF(T21="","",VLOOKUP(AA21,$H$102:$I$104,2,TRUE))</f>
        <v>І ур</v>
      </c>
      <c r="AC21" s="7">
        <f>H21+Q21+Z21</f>
        <v>22</v>
      </c>
      <c r="AD21" s="6">
        <f t="shared" si="4"/>
        <v>1.375</v>
      </c>
      <c r="AE21" s="11" t="str">
        <f>IF(W21="","",VLOOKUP(AD21,$H$102:$I$104,2,TRUE))</f>
        <v>І ур</v>
      </c>
    </row>
    <row r="22" spans="2:31" x14ac:dyDescent="0.25">
      <c r="B22" s="1">
        <v>14</v>
      </c>
      <c r="C22" s="1" t="s">
        <v>94</v>
      </c>
      <c r="D22" s="1">
        <v>1</v>
      </c>
      <c r="E22" s="1">
        <v>2</v>
      </c>
      <c r="F22" s="1">
        <v>2</v>
      </c>
      <c r="G22" s="1">
        <v>1</v>
      </c>
      <c r="H22" s="4">
        <f>SUM(D22:G22)</f>
        <v>6</v>
      </c>
      <c r="I22" s="5">
        <f>AVERAGE(D22:G22)</f>
        <v>1.5</v>
      </c>
      <c r="J22" s="11" t="str">
        <f>IF(D22="","",VLOOKUP(I22,$H$102:$I$104,2,TRUE))</f>
        <v>І ур</v>
      </c>
      <c r="K22" s="1">
        <v>2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4">
        <f t="shared" si="1"/>
        <v>7</v>
      </c>
      <c r="R22" s="5">
        <f t="shared" si="2"/>
        <v>1.1666666666666667</v>
      </c>
      <c r="S22" s="11" t="str">
        <f t="shared" si="0"/>
        <v>І ур</v>
      </c>
      <c r="T22" s="1">
        <v>1</v>
      </c>
      <c r="U22" s="1">
        <v>1</v>
      </c>
      <c r="V22" s="1">
        <v>1</v>
      </c>
      <c r="W22" s="1">
        <v>2</v>
      </c>
      <c r="X22" s="1">
        <v>2</v>
      </c>
      <c r="Y22" s="1">
        <v>2</v>
      </c>
      <c r="Z22" s="4">
        <f t="shared" si="3"/>
        <v>9</v>
      </c>
      <c r="AA22" s="5">
        <f>AVERAGE(T22:Y22)</f>
        <v>1.5</v>
      </c>
      <c r="AB22" s="11" t="str">
        <f>IF(T22="","",VLOOKUP(AA22,$H$102:$I$104,2,TRUE))</f>
        <v>І ур</v>
      </c>
      <c r="AC22" s="7">
        <f>H22+Q22+Z22</f>
        <v>22</v>
      </c>
      <c r="AD22" s="6">
        <f t="shared" si="4"/>
        <v>1.375</v>
      </c>
      <c r="AE22" s="11" t="str">
        <f>IF(W22="","",VLOOKUP(AD22,$H$102:$I$104,2,TRUE))</f>
        <v>І ур</v>
      </c>
    </row>
    <row r="23" spans="2:31" x14ac:dyDescent="0.25">
      <c r="B23" s="1">
        <v>15</v>
      </c>
      <c r="C23" s="1" t="s">
        <v>95</v>
      </c>
      <c r="D23" s="1">
        <v>1</v>
      </c>
      <c r="E23" s="1">
        <v>2</v>
      </c>
      <c r="F23" s="1">
        <v>1</v>
      </c>
      <c r="G23" s="1">
        <v>2</v>
      </c>
      <c r="H23" s="4">
        <f>SUM(D23:G23)</f>
        <v>6</v>
      </c>
      <c r="I23" s="5">
        <f>AVERAGE(D23:G23)</f>
        <v>1.5</v>
      </c>
      <c r="J23" s="11" t="str">
        <f>IF(D23="","",VLOOKUP(I23,$H$102:$I$104,2,TRUE))</f>
        <v>І ур</v>
      </c>
      <c r="K23" s="1">
        <v>2</v>
      </c>
      <c r="L23" s="1">
        <v>2</v>
      </c>
      <c r="M23" s="1">
        <v>1</v>
      </c>
      <c r="N23" s="1">
        <v>1</v>
      </c>
      <c r="O23" s="1">
        <v>2</v>
      </c>
      <c r="P23" s="1">
        <v>1</v>
      </c>
      <c r="Q23" s="4">
        <f t="shared" si="1"/>
        <v>9</v>
      </c>
      <c r="R23" s="5">
        <f t="shared" si="2"/>
        <v>1.5</v>
      </c>
      <c r="S23" s="11" t="str">
        <f t="shared" si="0"/>
        <v>І ур</v>
      </c>
      <c r="T23" s="1">
        <v>1</v>
      </c>
      <c r="U23" s="1">
        <v>2</v>
      </c>
      <c r="V23" s="1">
        <v>2</v>
      </c>
      <c r="W23" s="1">
        <v>1</v>
      </c>
      <c r="X23" s="1">
        <v>1</v>
      </c>
      <c r="Y23" s="1">
        <v>1</v>
      </c>
      <c r="Z23" s="4">
        <f t="shared" si="3"/>
        <v>8</v>
      </c>
      <c r="AA23" s="5">
        <f>AVERAGE(T23:Y23)</f>
        <v>1.3333333333333333</v>
      </c>
      <c r="AB23" s="11" t="str">
        <f>IF(T23="","",VLOOKUP(AA23,$H$102:$I$104,2,TRUE))</f>
        <v>І ур</v>
      </c>
      <c r="AC23" s="7">
        <f>H23+Q23+Z23</f>
        <v>23</v>
      </c>
      <c r="AD23" s="6">
        <f t="shared" si="4"/>
        <v>1.4375</v>
      </c>
      <c r="AE23" s="11" t="str">
        <f>IF(W23="","",VLOOKUP(AD23,$H$102:$I$104,2,TRUE))</f>
        <v>І ур</v>
      </c>
    </row>
    <row r="24" spans="2:31" x14ac:dyDescent="0.25">
      <c r="B24" s="1">
        <v>16</v>
      </c>
      <c r="C24" s="1" t="s">
        <v>96</v>
      </c>
      <c r="D24" s="1">
        <v>1</v>
      </c>
      <c r="E24" s="1">
        <v>2</v>
      </c>
      <c r="F24" s="1">
        <v>1</v>
      </c>
      <c r="G24" s="1">
        <v>2</v>
      </c>
      <c r="H24" s="4">
        <f>SUM(D24:G24)</f>
        <v>6</v>
      </c>
      <c r="I24" s="5">
        <f>AVERAGE(D24:G24)</f>
        <v>1.5</v>
      </c>
      <c r="J24" s="11" t="str">
        <f>IF(D24="","",VLOOKUP(I24,$H$102:$I$104,2,TRUE))</f>
        <v>І ур</v>
      </c>
      <c r="K24" s="1">
        <v>1</v>
      </c>
      <c r="L24" s="1">
        <v>2</v>
      </c>
      <c r="M24" s="1">
        <v>1</v>
      </c>
      <c r="N24" s="1">
        <v>2</v>
      </c>
      <c r="O24" s="1">
        <v>2</v>
      </c>
      <c r="P24" s="1">
        <v>2</v>
      </c>
      <c r="Q24" s="4">
        <f t="shared" si="1"/>
        <v>10</v>
      </c>
      <c r="R24" s="5">
        <f t="shared" si="2"/>
        <v>1.6666666666666667</v>
      </c>
      <c r="S24" s="11" t="str">
        <f t="shared" si="0"/>
        <v>ІІ ур</v>
      </c>
      <c r="T24" s="1">
        <v>1</v>
      </c>
      <c r="U24" s="1">
        <v>2</v>
      </c>
      <c r="V24" s="1">
        <v>2</v>
      </c>
      <c r="W24" s="1">
        <v>1</v>
      </c>
      <c r="X24" s="1">
        <v>1</v>
      </c>
      <c r="Y24" s="1">
        <v>1</v>
      </c>
      <c r="Z24" s="4">
        <f t="shared" si="3"/>
        <v>8</v>
      </c>
      <c r="AA24" s="5">
        <f>AVERAGE(T24:Y24)</f>
        <v>1.3333333333333333</v>
      </c>
      <c r="AB24" s="11" t="str">
        <f>IF(T24="","",VLOOKUP(AA24,$H$102:$I$104,2,TRUE))</f>
        <v>І ур</v>
      </c>
      <c r="AC24" s="7">
        <f>H24+Q24+Z24</f>
        <v>24</v>
      </c>
      <c r="AD24" s="6">
        <f t="shared" si="4"/>
        <v>1.5</v>
      </c>
      <c r="AE24" s="11" t="str">
        <f>IF(W24="","",VLOOKUP(AD24,$H$102:$I$104,2,TRUE))</f>
        <v>І ур</v>
      </c>
    </row>
    <row r="25" spans="2:31" x14ac:dyDescent="0.25">
      <c r="B25" s="1">
        <v>17</v>
      </c>
      <c r="C25" s="1" t="s">
        <v>97</v>
      </c>
      <c r="D25" s="1">
        <v>1</v>
      </c>
      <c r="E25" s="1">
        <v>1</v>
      </c>
      <c r="F25" s="1">
        <v>1</v>
      </c>
      <c r="G25" s="1">
        <v>1</v>
      </c>
      <c r="H25" s="4">
        <f>SUM(D25:G25)</f>
        <v>4</v>
      </c>
      <c r="I25" s="5">
        <f>AVERAGE(D25:G25)</f>
        <v>1</v>
      </c>
      <c r="J25" s="11" t="str">
        <f>IF(D25="","",VLOOKUP(I25,$H$102:$I$104,2,TRUE))</f>
        <v>І ур</v>
      </c>
      <c r="K25" s="1">
        <v>1</v>
      </c>
      <c r="L25" s="1">
        <v>2</v>
      </c>
      <c r="M25" s="1">
        <v>1</v>
      </c>
      <c r="N25" s="1">
        <v>2</v>
      </c>
      <c r="O25" s="1">
        <v>2</v>
      </c>
      <c r="P25" s="1">
        <v>2</v>
      </c>
      <c r="Q25" s="4">
        <f t="shared" si="1"/>
        <v>10</v>
      </c>
      <c r="R25" s="5">
        <f t="shared" si="2"/>
        <v>1.6666666666666667</v>
      </c>
      <c r="S25" s="11" t="str">
        <f t="shared" si="0"/>
        <v>ІІ ур</v>
      </c>
      <c r="T25" s="1">
        <v>1</v>
      </c>
      <c r="U25" s="1">
        <v>2</v>
      </c>
      <c r="V25" s="1">
        <v>2</v>
      </c>
      <c r="W25" s="1">
        <v>2</v>
      </c>
      <c r="X25" s="1">
        <v>2</v>
      </c>
      <c r="Y25" s="1">
        <v>2</v>
      </c>
      <c r="Z25" s="4">
        <f t="shared" si="3"/>
        <v>11</v>
      </c>
      <c r="AA25" s="5">
        <f>AVERAGE(T25:Y25)</f>
        <v>1.8333333333333333</v>
      </c>
      <c r="AB25" s="11" t="str">
        <f>IF(T25="","",VLOOKUP(AA25,$H$102:$I$104,2,TRUE))</f>
        <v>ІІ ур</v>
      </c>
      <c r="AC25" s="7">
        <f>H25+Q25+Z25</f>
        <v>25</v>
      </c>
      <c r="AD25" s="6">
        <f t="shared" si="4"/>
        <v>1.5625</v>
      </c>
      <c r="AE25" s="11" t="str">
        <f>IF(W25="","",VLOOKUP(AD25,$H$102:$I$104,2,TRUE))</f>
        <v>І ур</v>
      </c>
    </row>
    <row r="26" spans="2:31" x14ac:dyDescent="0.25">
      <c r="B26" s="1">
        <v>18</v>
      </c>
      <c r="C26" s="1" t="s">
        <v>98</v>
      </c>
      <c r="D26" s="1">
        <v>1</v>
      </c>
      <c r="E26" s="1">
        <v>1</v>
      </c>
      <c r="F26" s="1">
        <v>2</v>
      </c>
      <c r="G26" s="1">
        <v>2</v>
      </c>
      <c r="H26" s="4">
        <f>SUM(D26:G26)</f>
        <v>6</v>
      </c>
      <c r="I26" s="5">
        <f>AVERAGE(D26:G26)</f>
        <v>1.5</v>
      </c>
      <c r="J26" s="11" t="str">
        <f>IF(D26="","",VLOOKUP(I26,$H$102:$I$104,2,TRUE))</f>
        <v>І ур</v>
      </c>
      <c r="K26" s="1">
        <v>2</v>
      </c>
      <c r="L26" s="1">
        <v>1</v>
      </c>
      <c r="M26" s="1">
        <v>2</v>
      </c>
      <c r="N26" s="1">
        <v>2</v>
      </c>
      <c r="O26" s="1">
        <v>1</v>
      </c>
      <c r="P26" s="1">
        <v>1</v>
      </c>
      <c r="Q26" s="4">
        <f t="shared" si="1"/>
        <v>9</v>
      </c>
      <c r="R26" s="5">
        <f t="shared" si="2"/>
        <v>1.5</v>
      </c>
      <c r="S26" s="11" t="str">
        <f t="shared" si="0"/>
        <v>І ур</v>
      </c>
      <c r="T26" s="1">
        <v>1</v>
      </c>
      <c r="U26" s="1">
        <v>2</v>
      </c>
      <c r="V26" s="1">
        <v>2</v>
      </c>
      <c r="W26" s="1">
        <v>1</v>
      </c>
      <c r="X26" s="1">
        <v>1</v>
      </c>
      <c r="Y26" s="1">
        <v>1</v>
      </c>
      <c r="Z26" s="4">
        <f t="shared" si="3"/>
        <v>8</v>
      </c>
      <c r="AA26" s="5">
        <f>AVERAGE(T26:Y26)</f>
        <v>1.3333333333333333</v>
      </c>
      <c r="AB26" s="11" t="str">
        <f>IF(T26="","",VLOOKUP(AA26,$H$102:$I$104,2,TRUE))</f>
        <v>І ур</v>
      </c>
      <c r="AC26" s="7">
        <f>H26+Q26+Z26</f>
        <v>23</v>
      </c>
      <c r="AD26" s="6">
        <f t="shared" si="4"/>
        <v>1.4375</v>
      </c>
      <c r="AE26" s="11" t="str">
        <f>IF(W26="","",VLOOKUP(AD26,$H$102:$I$104,2,TRUE))</f>
        <v>І ур</v>
      </c>
    </row>
    <row r="27" spans="2:31" x14ac:dyDescent="0.25">
      <c r="B27" s="1">
        <v>19</v>
      </c>
      <c r="C27" s="1" t="s">
        <v>99</v>
      </c>
      <c r="D27" s="1">
        <v>1</v>
      </c>
      <c r="E27" s="1">
        <v>1</v>
      </c>
      <c r="F27" s="1">
        <v>1</v>
      </c>
      <c r="G27" s="1">
        <v>2</v>
      </c>
      <c r="H27" s="4">
        <f>SUM(D27:G27)</f>
        <v>5</v>
      </c>
      <c r="I27" s="5">
        <f>AVERAGE(D27:G27)</f>
        <v>1.25</v>
      </c>
      <c r="J27" s="11" t="str">
        <f>IF(D27="","",VLOOKUP(I27,$H$102:$I$104,2,TRUE))</f>
        <v>І ур</v>
      </c>
      <c r="K27" s="1">
        <v>1</v>
      </c>
      <c r="L27" s="1">
        <v>2</v>
      </c>
      <c r="M27" s="1">
        <v>1</v>
      </c>
      <c r="N27" s="1">
        <v>2</v>
      </c>
      <c r="O27" s="1">
        <v>2</v>
      </c>
      <c r="P27" s="1">
        <v>2</v>
      </c>
      <c r="Q27" s="4">
        <f t="shared" si="1"/>
        <v>10</v>
      </c>
      <c r="R27" s="5">
        <f t="shared" si="2"/>
        <v>1.6666666666666667</v>
      </c>
      <c r="S27" s="11" t="str">
        <f t="shared" si="0"/>
        <v>ІІ ур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4">
        <f t="shared" si="3"/>
        <v>6</v>
      </c>
      <c r="AA27" s="5">
        <f>AVERAGE(T27:Y27)</f>
        <v>1</v>
      </c>
      <c r="AB27" s="11" t="str">
        <f>IF(T27="","",VLOOKUP(AA27,$H$102:$I$104,2,TRUE))</f>
        <v>І ур</v>
      </c>
      <c r="AC27" s="7">
        <f>H27+Q27+Z27</f>
        <v>21</v>
      </c>
      <c r="AD27" s="6">
        <f t="shared" si="4"/>
        <v>1.3125</v>
      </c>
      <c r="AE27" s="11" t="str">
        <f>IF(W27="","",VLOOKUP(AD27,$H$102:$I$104,2,TRUE))</f>
        <v>І ур</v>
      </c>
    </row>
    <row r="28" spans="2:31" x14ac:dyDescent="0.25">
      <c r="B28" s="1">
        <v>20</v>
      </c>
      <c r="C28" s="1" t="s">
        <v>100</v>
      </c>
      <c r="D28" s="1">
        <v>1</v>
      </c>
      <c r="E28" s="1">
        <v>2</v>
      </c>
      <c r="F28" s="1">
        <v>1</v>
      </c>
      <c r="G28" s="1">
        <v>2</v>
      </c>
      <c r="H28" s="4">
        <f>SUM(D28:G28)</f>
        <v>6</v>
      </c>
      <c r="I28" s="5">
        <f>AVERAGE(D28:G28)</f>
        <v>1.5</v>
      </c>
      <c r="J28" s="11" t="str">
        <f>IF(D28="","",VLOOKUP(I28,$H$102:$I$104,2,TRUE))</f>
        <v>І ур</v>
      </c>
      <c r="K28" s="1">
        <v>2</v>
      </c>
      <c r="L28" s="1">
        <v>2</v>
      </c>
      <c r="M28" s="1">
        <v>2</v>
      </c>
      <c r="N28" s="1">
        <v>1</v>
      </c>
      <c r="O28" s="1">
        <v>2</v>
      </c>
      <c r="P28" s="1">
        <v>1</v>
      </c>
      <c r="Q28" s="4">
        <f t="shared" si="1"/>
        <v>10</v>
      </c>
      <c r="R28" s="5">
        <f t="shared" si="2"/>
        <v>1.6666666666666667</v>
      </c>
      <c r="S28" s="11" t="str">
        <f t="shared" si="0"/>
        <v>ІІ ур</v>
      </c>
      <c r="T28" s="1">
        <v>1</v>
      </c>
      <c r="U28" s="1">
        <v>2</v>
      </c>
      <c r="V28" s="1">
        <v>2</v>
      </c>
      <c r="W28" s="1">
        <v>1</v>
      </c>
      <c r="X28" s="1">
        <v>1</v>
      </c>
      <c r="Y28" s="1">
        <v>1</v>
      </c>
      <c r="Z28" s="4">
        <f t="shared" si="3"/>
        <v>8</v>
      </c>
      <c r="AA28" s="5">
        <f>AVERAGE(T28:Y28)</f>
        <v>1.3333333333333333</v>
      </c>
      <c r="AB28" s="11" t="str">
        <f>IF(T28="","",VLOOKUP(AA28,$H$102:$I$104,2,TRUE))</f>
        <v>І ур</v>
      </c>
      <c r="AC28" s="7">
        <f>H28+Q28+Z28</f>
        <v>24</v>
      </c>
      <c r="AD28" s="6">
        <f t="shared" si="4"/>
        <v>1.5</v>
      </c>
      <c r="AE28" s="11" t="str">
        <f>IF(W28="","",VLOOKUP(AD28,$H$102:$I$104,2,TRUE))</f>
        <v>І ур</v>
      </c>
    </row>
    <row r="29" spans="2:31" x14ac:dyDescent="0.25">
      <c r="B29" s="1">
        <v>21</v>
      </c>
      <c r="C29" s="1" t="s">
        <v>101</v>
      </c>
      <c r="D29" s="1">
        <v>2</v>
      </c>
      <c r="E29" s="1">
        <v>2</v>
      </c>
      <c r="F29" s="1">
        <v>1</v>
      </c>
      <c r="G29" s="1">
        <v>1</v>
      </c>
      <c r="H29" s="4">
        <f>SUM(D29:G29)</f>
        <v>6</v>
      </c>
      <c r="I29" s="5">
        <f>AVERAGE(D29:G29)</f>
        <v>1.5</v>
      </c>
      <c r="J29" s="11" t="str">
        <f>IF(D29="","",VLOOKUP(I29,$H$102:$I$104,2,TRUE))</f>
        <v>І ур</v>
      </c>
      <c r="K29" s="1">
        <v>1</v>
      </c>
      <c r="L29" s="1">
        <v>2</v>
      </c>
      <c r="M29" s="1">
        <v>2</v>
      </c>
      <c r="N29" s="1">
        <v>1</v>
      </c>
      <c r="O29" s="1">
        <v>2</v>
      </c>
      <c r="P29" s="1">
        <v>2</v>
      </c>
      <c r="Q29" s="4">
        <f t="shared" si="1"/>
        <v>10</v>
      </c>
      <c r="R29" s="5">
        <f t="shared" si="2"/>
        <v>1.6666666666666667</v>
      </c>
      <c r="S29" s="11" t="str">
        <f t="shared" si="0"/>
        <v>ІІ ур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4">
        <f t="shared" si="3"/>
        <v>6</v>
      </c>
      <c r="AA29" s="5">
        <f>AVERAGE(T29:Y29)</f>
        <v>1</v>
      </c>
      <c r="AB29" s="11" t="str">
        <f>IF(T29="","",VLOOKUP(AA29,$H$102:$I$104,2,TRUE))</f>
        <v>І ур</v>
      </c>
      <c r="AC29" s="7">
        <f>H29+Q29+Z29</f>
        <v>22</v>
      </c>
      <c r="AD29" s="6">
        <f t="shared" si="4"/>
        <v>1.375</v>
      </c>
      <c r="AE29" s="11" t="str">
        <f>IF(W29="","",VLOOKUP(AD29,$H$102:$I$104,2,TRUE))</f>
        <v>І ур</v>
      </c>
    </row>
    <row r="30" spans="2:31" x14ac:dyDescent="0.25">
      <c r="B30" s="1">
        <v>22</v>
      </c>
      <c r="C30" s="1" t="s">
        <v>102</v>
      </c>
      <c r="D30" s="1">
        <v>2</v>
      </c>
      <c r="E30" s="1">
        <v>2</v>
      </c>
      <c r="F30" s="1">
        <v>1</v>
      </c>
      <c r="G30" s="1">
        <v>1</v>
      </c>
      <c r="H30" s="4">
        <f>SUM(D30:G30)</f>
        <v>6</v>
      </c>
      <c r="I30" s="5">
        <f>AVERAGE(D30:G30)</f>
        <v>1.5</v>
      </c>
      <c r="J30" s="11" t="str">
        <f>IF(D30="","",VLOOKUP(I30,$H$102:$I$104,2,TRUE))</f>
        <v>І ур</v>
      </c>
      <c r="K30" s="1">
        <v>1</v>
      </c>
      <c r="L30" s="1">
        <v>1</v>
      </c>
      <c r="M30" s="1">
        <v>1</v>
      </c>
      <c r="N30" s="1">
        <v>1</v>
      </c>
      <c r="O30" s="1">
        <v>2</v>
      </c>
      <c r="P30" s="1">
        <v>1</v>
      </c>
      <c r="Q30" s="4">
        <f t="shared" si="1"/>
        <v>7</v>
      </c>
      <c r="R30" s="5">
        <f t="shared" si="2"/>
        <v>1.1666666666666667</v>
      </c>
      <c r="S30" s="11" t="str">
        <f t="shared" si="0"/>
        <v>І ур</v>
      </c>
      <c r="T30" s="1">
        <v>2</v>
      </c>
      <c r="U30" s="1">
        <v>1</v>
      </c>
      <c r="V30" s="1">
        <v>2</v>
      </c>
      <c r="W30" s="1">
        <v>2</v>
      </c>
      <c r="X30" s="1">
        <v>2</v>
      </c>
      <c r="Y30" s="1">
        <v>1</v>
      </c>
      <c r="Z30" s="4">
        <f t="shared" si="3"/>
        <v>10</v>
      </c>
      <c r="AA30" s="5">
        <f>AVERAGE(T30:Y30)</f>
        <v>1.6666666666666667</v>
      </c>
      <c r="AB30" s="11" t="str">
        <f>IF(T30="","",VLOOKUP(AA30,$H$102:$I$104,2,TRUE))</f>
        <v>ІІ ур</v>
      </c>
      <c r="AC30" s="7">
        <f>H30+Q30+Z30</f>
        <v>23</v>
      </c>
      <c r="AD30" s="6">
        <f t="shared" si="4"/>
        <v>1.4375</v>
      </c>
      <c r="AE30" s="11" t="str">
        <f>IF(W30="","",VLOOKUP(AD30,$H$102:$I$104,2,TRUE))</f>
        <v>І ур</v>
      </c>
    </row>
    <row r="31" spans="2:31" x14ac:dyDescent="0.25">
      <c r="B31" s="1">
        <v>23</v>
      </c>
      <c r="C31" s="1" t="s">
        <v>103</v>
      </c>
      <c r="D31" s="1">
        <v>2</v>
      </c>
      <c r="E31" s="1">
        <v>1</v>
      </c>
      <c r="F31" s="1">
        <v>2</v>
      </c>
      <c r="G31" s="1">
        <v>1</v>
      </c>
      <c r="H31" s="4">
        <f>SUM(D31:G31)</f>
        <v>6</v>
      </c>
      <c r="I31" s="5">
        <f>AVERAGE(D31:G31)</f>
        <v>1.5</v>
      </c>
      <c r="J31" s="11" t="str">
        <f>IF(D31="","",VLOOKUP(I31,$H$102:$I$104,2,TRUE))</f>
        <v>І ур</v>
      </c>
      <c r="K31" s="1">
        <v>2</v>
      </c>
      <c r="L31" s="1">
        <v>2</v>
      </c>
      <c r="M31" s="1">
        <v>2</v>
      </c>
      <c r="N31" s="1">
        <v>1</v>
      </c>
      <c r="O31" s="1">
        <v>1</v>
      </c>
      <c r="P31" s="1">
        <v>2</v>
      </c>
      <c r="Q31" s="4">
        <f t="shared" si="1"/>
        <v>10</v>
      </c>
      <c r="R31" s="5">
        <f t="shared" si="2"/>
        <v>1.6666666666666667</v>
      </c>
      <c r="S31" s="11" t="str">
        <f t="shared" si="0"/>
        <v>ІІ ур</v>
      </c>
      <c r="T31" s="1">
        <v>1</v>
      </c>
      <c r="U31" s="1">
        <v>1</v>
      </c>
      <c r="V31" s="1">
        <v>2</v>
      </c>
      <c r="W31" s="1">
        <v>2</v>
      </c>
      <c r="X31" s="1">
        <v>1</v>
      </c>
      <c r="Y31" s="1">
        <v>1</v>
      </c>
      <c r="Z31" s="4">
        <f t="shared" si="3"/>
        <v>8</v>
      </c>
      <c r="AA31" s="5">
        <f>AVERAGE(T31:Y31)</f>
        <v>1.3333333333333333</v>
      </c>
      <c r="AB31" s="11" t="str">
        <f>IF(T31="","",VLOOKUP(AA31,$H$102:$I$104,2,TRUE))</f>
        <v>І ур</v>
      </c>
      <c r="AC31" s="7">
        <f>H31+Q31+Z31</f>
        <v>24</v>
      </c>
      <c r="AD31" s="6">
        <f t="shared" si="4"/>
        <v>1.5</v>
      </c>
      <c r="AE31" s="11" t="str">
        <f>IF(W31="","",VLOOKUP(AD31,$H$102:$I$104,2,TRUE))</f>
        <v>І ур</v>
      </c>
    </row>
    <row r="32" spans="2:31" x14ac:dyDescent="0.25">
      <c r="B32" s="1">
        <v>24</v>
      </c>
      <c r="C32" s="1" t="s">
        <v>104</v>
      </c>
      <c r="D32" s="1">
        <v>1</v>
      </c>
      <c r="E32" s="1">
        <v>2</v>
      </c>
      <c r="F32" s="1">
        <v>2</v>
      </c>
      <c r="G32" s="1">
        <v>1</v>
      </c>
      <c r="H32" s="4">
        <f>SUM(D32:G32)</f>
        <v>6</v>
      </c>
      <c r="I32" s="5">
        <f>AVERAGE(D32:G32)</f>
        <v>1.5</v>
      </c>
      <c r="J32" s="11" t="str">
        <f>IF(D32="","",VLOOKUP(I32,$H$102:$I$104,2,TRUE))</f>
        <v>І ур</v>
      </c>
      <c r="K32" s="1">
        <v>1</v>
      </c>
      <c r="L32" s="1">
        <v>2</v>
      </c>
      <c r="M32" s="1">
        <v>2</v>
      </c>
      <c r="N32" s="1">
        <v>1</v>
      </c>
      <c r="O32" s="1">
        <v>1</v>
      </c>
      <c r="P32" s="1">
        <v>1</v>
      </c>
      <c r="Q32" s="4">
        <f t="shared" si="1"/>
        <v>8</v>
      </c>
      <c r="R32" s="5">
        <f t="shared" si="2"/>
        <v>1.3333333333333333</v>
      </c>
      <c r="S32" s="11" t="str">
        <f t="shared" si="0"/>
        <v>І ур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4">
        <f t="shared" si="3"/>
        <v>6</v>
      </c>
      <c r="AA32" s="5">
        <f>AVERAGE(T32:Y32)</f>
        <v>1</v>
      </c>
      <c r="AB32" s="11" t="str">
        <f>IF(T32="","",VLOOKUP(AA32,$H$102:$I$104,2,TRUE))</f>
        <v>І ур</v>
      </c>
      <c r="AC32" s="7">
        <f>H32+Q32+Z32</f>
        <v>20</v>
      </c>
      <c r="AD32" s="6">
        <f t="shared" si="4"/>
        <v>1.25</v>
      </c>
      <c r="AE32" s="11" t="str">
        <f>IF(W32="","",VLOOKUP(AD32,$H$102:$I$104,2,TRUE))</f>
        <v>І ур</v>
      </c>
    </row>
    <row r="33" spans="2:31" x14ac:dyDescent="0.25">
      <c r="B33" s="1">
        <v>25</v>
      </c>
      <c r="C33" s="1" t="s">
        <v>105</v>
      </c>
      <c r="D33" s="1">
        <v>1</v>
      </c>
      <c r="E33" s="1">
        <v>2</v>
      </c>
      <c r="F33" s="1">
        <v>2</v>
      </c>
      <c r="G33" s="1">
        <v>1</v>
      </c>
      <c r="H33" s="4">
        <f>SUM(D33:G33)</f>
        <v>6</v>
      </c>
      <c r="I33" s="5">
        <f>AVERAGE(D33:G33)</f>
        <v>1.5</v>
      </c>
      <c r="J33" s="11" t="str">
        <f>IF(D33="","",VLOOKUP(I33,$H$102:$I$104,2,TRUE))</f>
        <v>І ур</v>
      </c>
      <c r="K33" s="1">
        <v>1</v>
      </c>
      <c r="L33" s="1">
        <v>1</v>
      </c>
      <c r="M33" s="1">
        <v>2</v>
      </c>
      <c r="N33" s="1">
        <v>2</v>
      </c>
      <c r="O33" s="1">
        <v>1</v>
      </c>
      <c r="P33" s="1">
        <v>2</v>
      </c>
      <c r="Q33" s="4">
        <f t="shared" si="1"/>
        <v>9</v>
      </c>
      <c r="R33" s="5">
        <f t="shared" si="2"/>
        <v>1.5</v>
      </c>
      <c r="S33" s="11" t="str">
        <f t="shared" si="0"/>
        <v>І ур</v>
      </c>
      <c r="T33" s="1">
        <v>1</v>
      </c>
      <c r="U33" s="1">
        <v>2</v>
      </c>
      <c r="V33" s="1">
        <v>1</v>
      </c>
      <c r="W33" s="1">
        <v>2</v>
      </c>
      <c r="X33" s="1">
        <v>1</v>
      </c>
      <c r="Y33" s="1">
        <v>1</v>
      </c>
      <c r="Z33" s="4">
        <f t="shared" si="3"/>
        <v>8</v>
      </c>
      <c r="AA33" s="5">
        <f>AVERAGE(T33:Y33)</f>
        <v>1.3333333333333333</v>
      </c>
      <c r="AB33" s="11" t="str">
        <f>IF(T33="","",VLOOKUP(AA33,$H$102:$I$104,2,TRUE))</f>
        <v>І ур</v>
      </c>
      <c r="AC33" s="7">
        <f>H33+Q33+Z33</f>
        <v>23</v>
      </c>
      <c r="AD33" s="6">
        <f t="shared" si="4"/>
        <v>1.4375</v>
      </c>
      <c r="AE33" s="11" t="str">
        <f>IF(W33="","",VLOOKUP(AD33,$H$102:$I$104,2,TRUE))</f>
        <v>І ур</v>
      </c>
    </row>
    <row r="34" spans="2:31" x14ac:dyDescent="0.25">
      <c r="B34" s="1">
        <v>26</v>
      </c>
      <c r="C34" s="1" t="s">
        <v>106</v>
      </c>
      <c r="D34" s="1">
        <v>2</v>
      </c>
      <c r="E34" s="1">
        <v>1</v>
      </c>
      <c r="F34" s="1">
        <v>1</v>
      </c>
      <c r="G34" s="1">
        <v>2</v>
      </c>
      <c r="H34" s="4">
        <f>SUM(D34:G34)</f>
        <v>6</v>
      </c>
      <c r="I34" s="5">
        <f>AVERAGE(D34:G34)</f>
        <v>1.5</v>
      </c>
      <c r="J34" s="11" t="str">
        <f>IF(D34="","",VLOOKUP(I34,$H$102:$I$104,2,TRUE))</f>
        <v>І ур</v>
      </c>
      <c r="K34" s="1">
        <v>1</v>
      </c>
      <c r="L34" s="1">
        <v>1</v>
      </c>
      <c r="M34" s="1">
        <v>1</v>
      </c>
      <c r="N34" s="1">
        <v>2</v>
      </c>
      <c r="O34" s="1">
        <v>1</v>
      </c>
      <c r="P34" s="1">
        <v>2</v>
      </c>
      <c r="Q34" s="4">
        <f t="shared" si="1"/>
        <v>8</v>
      </c>
      <c r="R34" s="5">
        <f t="shared" si="2"/>
        <v>1.3333333333333333</v>
      </c>
      <c r="S34" s="11" t="str">
        <f t="shared" si="0"/>
        <v>І ур</v>
      </c>
      <c r="T34" s="1">
        <v>1</v>
      </c>
      <c r="U34" s="1">
        <v>2</v>
      </c>
      <c r="V34" s="1">
        <v>1</v>
      </c>
      <c r="W34" s="1">
        <v>2</v>
      </c>
      <c r="X34" s="1">
        <v>2</v>
      </c>
      <c r="Y34" s="1">
        <v>2</v>
      </c>
      <c r="Z34" s="4">
        <f t="shared" si="3"/>
        <v>10</v>
      </c>
      <c r="AA34" s="5">
        <f>AVERAGE(T34:Y34)</f>
        <v>1.6666666666666667</v>
      </c>
      <c r="AB34" s="11" t="str">
        <f>IF(T34="","",VLOOKUP(AA34,$H$102:$I$104,2,TRUE))</f>
        <v>ІІ ур</v>
      </c>
      <c r="AC34" s="7">
        <f>H34+Q34+Z34</f>
        <v>24</v>
      </c>
      <c r="AD34" s="6">
        <f t="shared" si="4"/>
        <v>1.5</v>
      </c>
      <c r="AE34" s="11" t="str">
        <f>IF(W34="","",VLOOKUP(AD34,$H$102:$I$104,2,TRUE))</f>
        <v>І ур</v>
      </c>
    </row>
    <row r="35" spans="2:31" x14ac:dyDescent="0.25">
      <c r="B35" s="1">
        <v>27</v>
      </c>
      <c r="C35" s="1" t="s">
        <v>107</v>
      </c>
      <c r="D35" s="1">
        <v>1</v>
      </c>
      <c r="E35" s="1">
        <v>1</v>
      </c>
      <c r="F35" s="1">
        <v>2</v>
      </c>
      <c r="G35" s="1">
        <v>1</v>
      </c>
      <c r="H35" s="4">
        <f>SUM(D35:G35)</f>
        <v>5</v>
      </c>
      <c r="I35" s="5">
        <f>AVERAGE(D35:G35)</f>
        <v>1.25</v>
      </c>
      <c r="J35" s="11" t="str">
        <f>IF(D35="","",VLOOKUP(I35,$H$102:$I$104,2,TRUE))</f>
        <v>І ур</v>
      </c>
      <c r="K35" s="1">
        <v>1</v>
      </c>
      <c r="L35" s="1">
        <v>1</v>
      </c>
      <c r="M35" s="1">
        <v>1</v>
      </c>
      <c r="N35" s="1">
        <v>2</v>
      </c>
      <c r="O35" s="1">
        <v>1</v>
      </c>
      <c r="P35" s="1">
        <v>2</v>
      </c>
      <c r="Q35" s="4">
        <f t="shared" si="1"/>
        <v>8</v>
      </c>
      <c r="R35" s="5">
        <f t="shared" si="2"/>
        <v>1.3333333333333333</v>
      </c>
      <c r="S35" s="11" t="str">
        <f t="shared" si="0"/>
        <v>І ур</v>
      </c>
      <c r="T35" s="1">
        <v>1</v>
      </c>
      <c r="U35" s="1">
        <v>2</v>
      </c>
      <c r="V35" s="1">
        <v>1</v>
      </c>
      <c r="W35" s="1">
        <v>1</v>
      </c>
      <c r="X35" s="1">
        <v>1</v>
      </c>
      <c r="Y35" s="1">
        <v>1</v>
      </c>
      <c r="Z35" s="4">
        <f t="shared" si="3"/>
        <v>7</v>
      </c>
      <c r="AA35" s="5">
        <f>AVERAGE(T35:Y35)</f>
        <v>1.1666666666666667</v>
      </c>
      <c r="AB35" s="11" t="str">
        <f>IF(T35="","",VLOOKUP(AA35,$H$102:$I$104,2,TRUE))</f>
        <v>І ур</v>
      </c>
      <c r="AC35" s="7">
        <f>H35+Q35+Z35</f>
        <v>20</v>
      </c>
      <c r="AD35" s="6">
        <f t="shared" si="4"/>
        <v>1.25</v>
      </c>
      <c r="AE35" s="11" t="str">
        <f>IF(W35="","",VLOOKUP(AD35,$H$102:$I$104,2,TRUE))</f>
        <v>І ур</v>
      </c>
    </row>
    <row r="36" spans="2:31" x14ac:dyDescent="0.25">
      <c r="B36" s="31"/>
      <c r="C36" s="31"/>
      <c r="D36" s="34"/>
      <c r="E36" s="35"/>
      <c r="F36" s="35"/>
      <c r="G36" s="35"/>
      <c r="H36" s="36"/>
      <c r="I36" s="1" t="s">
        <v>13</v>
      </c>
      <c r="J36" s="9" t="s">
        <v>9</v>
      </c>
      <c r="K36" s="34"/>
      <c r="L36" s="35"/>
      <c r="M36" s="35"/>
      <c r="N36" s="35"/>
      <c r="O36" s="35"/>
      <c r="P36" s="35"/>
      <c r="Q36" s="36"/>
      <c r="R36" s="1" t="s">
        <v>13</v>
      </c>
      <c r="S36" s="9" t="s">
        <v>9</v>
      </c>
      <c r="T36" s="34"/>
      <c r="U36" s="35"/>
      <c r="V36" s="35"/>
      <c r="W36" s="35"/>
      <c r="X36" s="35"/>
      <c r="Y36" s="35"/>
      <c r="Z36" s="36"/>
      <c r="AA36" s="1" t="s">
        <v>13</v>
      </c>
      <c r="AB36" s="9" t="s">
        <v>9</v>
      </c>
      <c r="AC36" s="2"/>
      <c r="AD36" s="2"/>
      <c r="AE36" s="2"/>
    </row>
    <row r="37" spans="2:31" x14ac:dyDescent="0.25">
      <c r="B37" s="32"/>
      <c r="C37" s="32"/>
      <c r="D37" s="34" t="s">
        <v>19</v>
      </c>
      <c r="E37" s="35"/>
      <c r="F37" s="35"/>
      <c r="G37" s="35"/>
      <c r="H37" s="36"/>
      <c r="I37" s="8">
        <f>COUNTA(C9:C35)</f>
        <v>27</v>
      </c>
      <c r="J37" s="8">
        <v>100</v>
      </c>
      <c r="K37" s="34" t="s">
        <v>19</v>
      </c>
      <c r="L37" s="35"/>
      <c r="M37" s="35"/>
      <c r="N37" s="35"/>
      <c r="O37" s="35"/>
      <c r="P37" s="35"/>
      <c r="Q37" s="36"/>
      <c r="R37" s="8">
        <f>COUNTA(C9:C35)</f>
        <v>27</v>
      </c>
      <c r="S37" s="8">
        <v>100</v>
      </c>
      <c r="T37" s="34" t="s">
        <v>19</v>
      </c>
      <c r="U37" s="35"/>
      <c r="V37" s="35"/>
      <c r="W37" s="35"/>
      <c r="X37" s="35"/>
      <c r="Y37" s="35"/>
      <c r="Z37" s="36"/>
      <c r="AA37" s="8">
        <f>COUNTA(C9:C35)</f>
        <v>27</v>
      </c>
      <c r="AB37" s="8">
        <v>100</v>
      </c>
      <c r="AC37" s="2"/>
      <c r="AD37" s="2"/>
      <c r="AE37" s="2"/>
    </row>
    <row r="38" spans="2:31" x14ac:dyDescent="0.25">
      <c r="B38" s="32"/>
      <c r="C38" s="32"/>
      <c r="D38" s="34" t="s">
        <v>24</v>
      </c>
      <c r="E38" s="35"/>
      <c r="F38" s="35"/>
      <c r="G38" s="35"/>
      <c r="H38" s="36"/>
      <c r="I38" s="12">
        <f>COUNTIF(J9:J35,"І ур")</f>
        <v>26</v>
      </c>
      <c r="J38" s="3">
        <v>96</v>
      </c>
      <c r="K38" s="34" t="s">
        <v>24</v>
      </c>
      <c r="L38" s="35"/>
      <c r="M38" s="35"/>
      <c r="N38" s="35"/>
      <c r="O38" s="35"/>
      <c r="P38" s="35"/>
      <c r="Q38" s="36"/>
      <c r="R38" s="12">
        <f>COUNTIF(S9:S35,"І ур")</f>
        <v>14</v>
      </c>
      <c r="S38" s="3">
        <v>52</v>
      </c>
      <c r="T38" s="34" t="s">
        <v>24</v>
      </c>
      <c r="U38" s="35"/>
      <c r="V38" s="35"/>
      <c r="W38" s="35"/>
      <c r="X38" s="35"/>
      <c r="Y38" s="35"/>
      <c r="Z38" s="36"/>
      <c r="AA38" s="12">
        <f>COUNTIF(AB9:AB35,"І ур")</f>
        <v>21</v>
      </c>
      <c r="AB38" s="3">
        <v>78</v>
      </c>
      <c r="AC38" s="2"/>
      <c r="AD38" s="2"/>
      <c r="AE38" s="2"/>
    </row>
    <row r="39" spans="2:31" x14ac:dyDescent="0.25">
      <c r="B39" s="32"/>
      <c r="C39" s="32"/>
      <c r="D39" s="34" t="s">
        <v>25</v>
      </c>
      <c r="E39" s="35"/>
      <c r="F39" s="35"/>
      <c r="G39" s="35"/>
      <c r="H39" s="36"/>
      <c r="I39" s="12">
        <f>COUNTIF(J9:J35,"ІІ ур")</f>
        <v>1</v>
      </c>
      <c r="J39" s="3">
        <v>4</v>
      </c>
      <c r="K39" s="34" t="s">
        <v>25</v>
      </c>
      <c r="L39" s="35"/>
      <c r="M39" s="35"/>
      <c r="N39" s="35"/>
      <c r="O39" s="35"/>
      <c r="P39" s="35"/>
      <c r="Q39" s="36"/>
      <c r="R39" s="12">
        <f>COUNTIF(S9:S35,"ІІ ур")</f>
        <v>13</v>
      </c>
      <c r="S39" s="3">
        <v>48</v>
      </c>
      <c r="T39" s="34" t="s">
        <v>25</v>
      </c>
      <c r="U39" s="35"/>
      <c r="V39" s="35"/>
      <c r="W39" s="35"/>
      <c r="X39" s="35"/>
      <c r="Y39" s="35"/>
      <c r="Z39" s="36"/>
      <c r="AA39" s="12">
        <f>COUNTIF(AB9:AB35,"ІІ ур")</f>
        <v>6</v>
      </c>
      <c r="AB39" s="3">
        <v>22</v>
      </c>
      <c r="AC39" s="2"/>
      <c r="AD39" s="2"/>
      <c r="AE39" s="2"/>
    </row>
    <row r="40" spans="2:31" x14ac:dyDescent="0.25">
      <c r="B40" s="32"/>
      <c r="C40" s="32"/>
      <c r="D40" s="34" t="s">
        <v>26</v>
      </c>
      <c r="E40" s="35"/>
      <c r="F40" s="35"/>
      <c r="G40" s="35"/>
      <c r="H40" s="36"/>
      <c r="I40" s="12">
        <f>COUNTIF(J9:J35,"ІІІ ур")</f>
        <v>0</v>
      </c>
      <c r="J40" s="3">
        <f>(I40/I37)*100</f>
        <v>0</v>
      </c>
      <c r="K40" s="34" t="s">
        <v>26</v>
      </c>
      <c r="L40" s="35"/>
      <c r="M40" s="35"/>
      <c r="N40" s="35"/>
      <c r="O40" s="35"/>
      <c r="P40" s="35"/>
      <c r="Q40" s="36"/>
      <c r="R40" s="12">
        <f>COUNTIF(S9:S35,"ІІІ ур")</f>
        <v>0</v>
      </c>
      <c r="S40" s="3">
        <f>(R40/R37)*100</f>
        <v>0</v>
      </c>
      <c r="T40" s="34" t="s">
        <v>26</v>
      </c>
      <c r="U40" s="35"/>
      <c r="V40" s="35"/>
      <c r="W40" s="35"/>
      <c r="X40" s="35"/>
      <c r="Y40" s="35"/>
      <c r="Z40" s="36"/>
      <c r="AA40" s="12">
        <f>COUNTIF(AB9:AB35,"ІІІ ур")</f>
        <v>0</v>
      </c>
      <c r="AB40" s="3">
        <f>(AA40/AA37)*100</f>
        <v>0</v>
      </c>
      <c r="AC40" s="2"/>
      <c r="AD40" s="2"/>
      <c r="AE40" s="2"/>
    </row>
    <row r="41" spans="2:31" x14ac:dyDescent="0.25">
      <c r="B41" s="32"/>
      <c r="C41" s="32"/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6"/>
      <c r="AD41" s="1" t="s">
        <v>13</v>
      </c>
      <c r="AE41" s="9" t="s">
        <v>9</v>
      </c>
    </row>
    <row r="42" spans="2:31" x14ac:dyDescent="0.25">
      <c r="B42" s="32"/>
      <c r="C42" s="32"/>
      <c r="D42" s="37">
        <v>2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9"/>
      <c r="AD42" s="8">
        <f>COUNTA(C9:C35)</f>
        <v>27</v>
      </c>
      <c r="AE42" s="8">
        <v>100</v>
      </c>
    </row>
    <row r="43" spans="2:31" x14ac:dyDescent="0.25">
      <c r="B43" s="32"/>
      <c r="C43" s="32"/>
      <c r="D43" s="49" t="s">
        <v>27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12">
        <f>COUNTIF(AE9:AE35,"І ур")</f>
        <v>25</v>
      </c>
      <c r="AE43" s="3">
        <f>(AD43/AD42)*100</f>
        <v>92.592592592592595</v>
      </c>
    </row>
    <row r="44" spans="2:31" x14ac:dyDescent="0.25">
      <c r="B44" s="32"/>
      <c r="C44" s="32"/>
      <c r="D44" s="49" t="s">
        <v>22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12">
        <f>COUNTIF(AE9:AE35,"ІІ ур")</f>
        <v>2</v>
      </c>
      <c r="AE44" s="3">
        <f>(AD44/AD42)*100</f>
        <v>7.4074074074074066</v>
      </c>
    </row>
    <row r="45" spans="2:31" x14ac:dyDescent="0.25">
      <c r="B45" s="33"/>
      <c r="C45" s="33"/>
      <c r="D45" s="49" t="s">
        <v>23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1"/>
      <c r="AD45" s="12">
        <f>COUNTIF(AE9:AE35,"ІІІ ур")</f>
        <v>0</v>
      </c>
      <c r="AE45" s="3">
        <f>(AD45/AD42)*100</f>
        <v>0</v>
      </c>
    </row>
    <row r="102" spans="8:9" x14ac:dyDescent="0.25">
      <c r="H102" s="10">
        <v>1</v>
      </c>
      <c r="I102" s="10" t="s">
        <v>16</v>
      </c>
    </row>
    <row r="103" spans="8:9" x14ac:dyDescent="0.25">
      <c r="H103" s="10">
        <v>1.6</v>
      </c>
      <c r="I103" s="10" t="s">
        <v>17</v>
      </c>
    </row>
    <row r="104" spans="8:9" x14ac:dyDescent="0.25">
      <c r="H104" s="10">
        <v>2.6</v>
      </c>
      <c r="I104" s="10" t="s">
        <v>18</v>
      </c>
    </row>
  </sheetData>
  <mergeCells count="43">
    <mergeCell ref="AA7:AA8"/>
    <mergeCell ref="K39:Q39"/>
    <mergeCell ref="K38:Q38"/>
    <mergeCell ref="K37:Q37"/>
    <mergeCell ref="K36:Q36"/>
    <mergeCell ref="K40:Q40"/>
    <mergeCell ref="J7:J8"/>
    <mergeCell ref="Q7:Q8"/>
    <mergeCell ref="R7:R8"/>
    <mergeCell ref="S7:S8"/>
    <mergeCell ref="D39:H39"/>
    <mergeCell ref="B36:B45"/>
    <mergeCell ref="C36:C45"/>
    <mergeCell ref="D36:H36"/>
    <mergeCell ref="D37:H37"/>
    <mergeCell ref="T39:Z39"/>
    <mergeCell ref="T40:Z40"/>
    <mergeCell ref="D42:AC42"/>
    <mergeCell ref="D40:H40"/>
    <mergeCell ref="D41:AC41"/>
    <mergeCell ref="D43:AC43"/>
    <mergeCell ref="D44:AC44"/>
    <mergeCell ref="D45:AC45"/>
    <mergeCell ref="T36:Z36"/>
    <mergeCell ref="T37:Z37"/>
    <mergeCell ref="T38:Z38"/>
    <mergeCell ref="D38:H38"/>
    <mergeCell ref="A2:AF2"/>
    <mergeCell ref="A3:AF3"/>
    <mergeCell ref="A4:AF4"/>
    <mergeCell ref="B6:AE6"/>
    <mergeCell ref="B7:B8"/>
    <mergeCell ref="C7:C8"/>
    <mergeCell ref="D7:G7"/>
    <mergeCell ref="K7:P7"/>
    <mergeCell ref="T7:Y7"/>
    <mergeCell ref="AC7:AC8"/>
    <mergeCell ref="AD7:AD8"/>
    <mergeCell ref="AE7:AE8"/>
    <mergeCell ref="H7:H8"/>
    <mergeCell ref="I7:I8"/>
    <mergeCell ref="AB7:AB8"/>
    <mergeCell ref="Z7:Z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02"/>
  <sheetViews>
    <sheetView topLeftCell="A9" zoomScale="70" zoomScaleNormal="70" workbookViewId="0">
      <selection activeCell="C28" sqref="C28"/>
    </sheetView>
  </sheetViews>
  <sheetFormatPr defaultRowHeight="15" x14ac:dyDescent="0.25"/>
  <cols>
    <col min="2" max="2" width="5" customWidth="1"/>
    <col min="3" max="3" width="28.140625" customWidth="1"/>
    <col min="4" max="4" width="7.7109375" customWidth="1"/>
    <col min="5" max="5" width="6.85546875" customWidth="1"/>
    <col min="6" max="6" width="12.85546875" customWidth="1"/>
    <col min="7" max="7" width="7.5703125" customWidth="1"/>
    <col min="8" max="8" width="6.85546875" customWidth="1"/>
    <col min="9" max="9" width="5" customWidth="1"/>
    <col min="10" max="10" width="4.5703125" customWidth="1"/>
    <col min="11" max="11" width="9.140625" customWidth="1"/>
    <col min="12" max="12" width="9.28515625" customWidth="1"/>
    <col min="13" max="13" width="6.140625" customWidth="1"/>
    <col min="14" max="14" width="6.5703125" customWidth="1"/>
    <col min="15" max="15" width="5.28515625" customWidth="1"/>
    <col min="16" max="16" width="6.85546875" customWidth="1"/>
    <col min="17" max="17" width="10.28515625" customWidth="1"/>
    <col min="18" max="18" width="4.7109375" customWidth="1"/>
    <col min="19" max="19" width="4.85546875" customWidth="1"/>
    <col min="20" max="20" width="8.85546875" customWidth="1"/>
    <col min="21" max="21" width="6.7109375" customWidth="1"/>
    <col min="22" max="22" width="7.42578125" customWidth="1"/>
    <col min="23" max="23" width="8.28515625" customWidth="1"/>
    <col min="24" max="24" width="6" customWidth="1"/>
    <col min="25" max="25" width="11.85546875" customWidth="1"/>
    <col min="26" max="26" width="6.85546875" customWidth="1"/>
    <col min="27" max="28" width="5" customWidth="1"/>
    <col min="29" max="29" width="8.7109375" customWidth="1"/>
  </cols>
  <sheetData>
    <row r="2" spans="1:33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x14ac:dyDescent="0.25">
      <c r="A3" s="15" t="s">
        <v>78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x14ac:dyDescent="0.25">
      <c r="A4" s="15" t="s">
        <v>108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6" spans="1:33" x14ac:dyDescent="0.25">
      <c r="B6" s="16" t="s">
        <v>1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6"/>
      <c r="AE6" s="16"/>
      <c r="AF6" s="16"/>
    </row>
    <row r="7" spans="1:33" ht="76.5" customHeight="1" x14ac:dyDescent="0.25">
      <c r="B7" s="18" t="s">
        <v>2</v>
      </c>
      <c r="C7" s="19" t="s">
        <v>3</v>
      </c>
      <c r="D7" s="20" t="s">
        <v>10</v>
      </c>
      <c r="E7" s="21"/>
      <c r="F7" s="21"/>
      <c r="G7" s="21"/>
      <c r="H7" s="22"/>
      <c r="I7" s="28" t="s">
        <v>11</v>
      </c>
      <c r="J7" s="29" t="s">
        <v>15</v>
      </c>
      <c r="K7" s="30" t="s">
        <v>14</v>
      </c>
      <c r="L7" s="23" t="s">
        <v>4</v>
      </c>
      <c r="M7" s="23"/>
      <c r="N7" s="23"/>
      <c r="O7" s="23"/>
      <c r="P7" s="23"/>
      <c r="Q7" s="23"/>
      <c r="R7" s="28" t="s">
        <v>11</v>
      </c>
      <c r="S7" s="29" t="s">
        <v>15</v>
      </c>
      <c r="T7" s="30" t="s">
        <v>14</v>
      </c>
      <c r="U7" s="23" t="s">
        <v>5</v>
      </c>
      <c r="V7" s="23"/>
      <c r="W7" s="23"/>
      <c r="X7" s="23"/>
      <c r="Y7" s="23"/>
      <c r="Z7" s="23"/>
      <c r="AA7" s="28" t="s">
        <v>11</v>
      </c>
      <c r="AB7" s="29" t="s">
        <v>15</v>
      </c>
      <c r="AC7" s="30" t="s">
        <v>14</v>
      </c>
      <c r="AD7" s="24" t="s">
        <v>6</v>
      </c>
      <c r="AE7" s="26" t="s">
        <v>7</v>
      </c>
      <c r="AF7" s="27" t="s">
        <v>8</v>
      </c>
    </row>
    <row r="8" spans="1:33" ht="225" customHeight="1" x14ac:dyDescent="0.25">
      <c r="B8" s="18"/>
      <c r="C8" s="18"/>
      <c r="D8" s="13" t="s">
        <v>28</v>
      </c>
      <c r="E8" s="13" t="s">
        <v>29</v>
      </c>
      <c r="F8" s="13" t="s">
        <v>30</v>
      </c>
      <c r="G8" s="13" t="s">
        <v>31</v>
      </c>
      <c r="H8" s="13" t="s">
        <v>32</v>
      </c>
      <c r="I8" s="28"/>
      <c r="J8" s="29"/>
      <c r="K8" s="30"/>
      <c r="L8" s="13" t="s">
        <v>33</v>
      </c>
      <c r="M8" s="13" t="s">
        <v>34</v>
      </c>
      <c r="N8" s="13" t="s">
        <v>35</v>
      </c>
      <c r="O8" s="13" t="s">
        <v>36</v>
      </c>
      <c r="P8" s="13" t="s">
        <v>37</v>
      </c>
      <c r="Q8" s="13" t="s">
        <v>38</v>
      </c>
      <c r="R8" s="28"/>
      <c r="S8" s="29"/>
      <c r="T8" s="30"/>
      <c r="U8" s="13" t="s">
        <v>39</v>
      </c>
      <c r="V8" s="13" t="s">
        <v>40</v>
      </c>
      <c r="W8" s="13" t="s">
        <v>41</v>
      </c>
      <c r="X8" s="13" t="s">
        <v>42</v>
      </c>
      <c r="Y8" s="13" t="s">
        <v>43</v>
      </c>
      <c r="Z8" s="13" t="s">
        <v>44</v>
      </c>
      <c r="AA8" s="28"/>
      <c r="AB8" s="29"/>
      <c r="AC8" s="30"/>
      <c r="AD8" s="25"/>
      <c r="AE8" s="26"/>
      <c r="AF8" s="27"/>
    </row>
    <row r="9" spans="1:33" x14ac:dyDescent="0.25">
      <c r="B9" s="1">
        <v>1</v>
      </c>
      <c r="C9" s="1" t="s">
        <v>100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4">
        <f>SUM(D9:H9)</f>
        <v>5</v>
      </c>
      <c r="J9" s="5">
        <f>AVERAGE(D9:H9)</f>
        <v>1</v>
      </c>
      <c r="K9" s="11" t="str">
        <f t="shared" ref="K9:K33" si="0">IF(D9="","",VLOOKUP(J9,$J$100:$K$102,2,TRUE))</f>
        <v>І ур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4">
        <f>SUM(L9:Q9)</f>
        <v>6</v>
      </c>
      <c r="S9" s="5">
        <f>AVERAGE(L9:Q9)</f>
        <v>1</v>
      </c>
      <c r="T9" s="11" t="str">
        <f t="shared" ref="T9:T33" si="1">IF(L9="","",VLOOKUP(S9,$J$100:$K$102,2,TRUE))</f>
        <v>І ур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4">
        <f>SUM(U9:Z9)</f>
        <v>6</v>
      </c>
      <c r="AB9" s="5">
        <f>AVERAGE(U9:Z9)</f>
        <v>1</v>
      </c>
      <c r="AC9" s="11" t="str">
        <f t="shared" ref="AC9:AC33" si="2">IF(U9="","",VLOOKUP(AB9,$J$100:$K$102,2,TRUE))</f>
        <v>І ур</v>
      </c>
      <c r="AD9" s="7">
        <f>I9+R9+AA9</f>
        <v>17</v>
      </c>
      <c r="AE9" s="6">
        <f>AD9/17</f>
        <v>1</v>
      </c>
      <c r="AF9" s="11" t="str">
        <f t="shared" ref="AF9:AF33" si="3">IF(X9="","",VLOOKUP(AE9,$J$100:$K$102,2,TRUE))</f>
        <v>І ур</v>
      </c>
    </row>
    <row r="10" spans="1:33" x14ac:dyDescent="0.25">
      <c r="B10" s="1">
        <v>2</v>
      </c>
      <c r="C10" s="1" t="s">
        <v>86</v>
      </c>
      <c r="D10" s="1">
        <v>1</v>
      </c>
      <c r="E10" s="1">
        <v>1</v>
      </c>
      <c r="F10" s="1">
        <v>2</v>
      </c>
      <c r="G10" s="1">
        <v>1</v>
      </c>
      <c r="H10" s="1">
        <v>2</v>
      </c>
      <c r="I10" s="4">
        <f t="shared" ref="I10:I33" si="4">SUM(D10:H10)</f>
        <v>7</v>
      </c>
      <c r="J10" s="5">
        <f t="shared" ref="J10:J33" si="5">AVERAGE(D10:H10)</f>
        <v>1.4</v>
      </c>
      <c r="K10" s="11" t="str">
        <f t="shared" si="0"/>
        <v>І ур</v>
      </c>
      <c r="L10" s="1">
        <v>2</v>
      </c>
      <c r="M10" s="1">
        <v>1</v>
      </c>
      <c r="N10" s="1">
        <v>2</v>
      </c>
      <c r="O10" s="1">
        <v>1</v>
      </c>
      <c r="P10" s="1">
        <v>2</v>
      </c>
      <c r="Q10" s="1">
        <v>1</v>
      </c>
      <c r="R10" s="4">
        <f t="shared" ref="R10:R33" si="6">SUM(L10:Q10)</f>
        <v>9</v>
      </c>
      <c r="S10" s="5">
        <f t="shared" ref="S10:S33" si="7">AVERAGE(L10:Q10)</f>
        <v>1.5</v>
      </c>
      <c r="T10" s="11" t="str">
        <f t="shared" si="1"/>
        <v>І ур</v>
      </c>
      <c r="U10" s="1">
        <v>2</v>
      </c>
      <c r="V10" s="1">
        <v>1</v>
      </c>
      <c r="W10" s="1">
        <v>2</v>
      </c>
      <c r="X10" s="1">
        <v>1</v>
      </c>
      <c r="Y10" s="1">
        <v>2</v>
      </c>
      <c r="Z10" s="1">
        <v>1</v>
      </c>
      <c r="AA10" s="4">
        <f t="shared" ref="AA10:AA33" si="8">SUM(U10:Z10)</f>
        <v>9</v>
      </c>
      <c r="AB10" s="5">
        <f t="shared" ref="AB10:AB33" si="9">AVERAGE(U10:Z10)</f>
        <v>1.5</v>
      </c>
      <c r="AC10" s="11" t="str">
        <f t="shared" si="2"/>
        <v>І ур</v>
      </c>
      <c r="AD10" s="7">
        <f t="shared" ref="AD10:AD33" si="10">I10+R10+AA10</f>
        <v>25</v>
      </c>
      <c r="AE10" s="6">
        <f t="shared" ref="AE10:AE33" si="11">AD10/17</f>
        <v>1.4705882352941178</v>
      </c>
      <c r="AF10" s="11" t="str">
        <f t="shared" si="3"/>
        <v>І ур</v>
      </c>
    </row>
    <row r="11" spans="1:33" x14ac:dyDescent="0.25">
      <c r="B11" s="1">
        <v>3</v>
      </c>
      <c r="C11" s="1" t="s">
        <v>81</v>
      </c>
      <c r="D11" s="1">
        <v>1</v>
      </c>
      <c r="E11" s="1">
        <v>1</v>
      </c>
      <c r="F11" s="1">
        <v>2</v>
      </c>
      <c r="G11" s="1">
        <v>2</v>
      </c>
      <c r="H11" s="1">
        <v>2</v>
      </c>
      <c r="I11" s="4">
        <f t="shared" si="4"/>
        <v>8</v>
      </c>
      <c r="J11" s="5">
        <f t="shared" si="5"/>
        <v>1.6</v>
      </c>
      <c r="K11" s="11" t="str">
        <f t="shared" si="0"/>
        <v>ІІ ур</v>
      </c>
      <c r="L11" s="1">
        <v>1</v>
      </c>
      <c r="M11" s="1">
        <v>2</v>
      </c>
      <c r="N11" s="1">
        <v>2</v>
      </c>
      <c r="O11" s="1">
        <v>2</v>
      </c>
      <c r="P11" s="1">
        <v>2</v>
      </c>
      <c r="Q11" s="1">
        <v>1</v>
      </c>
      <c r="R11" s="4">
        <f t="shared" si="6"/>
        <v>10</v>
      </c>
      <c r="S11" s="5">
        <f t="shared" si="7"/>
        <v>1.6666666666666667</v>
      </c>
      <c r="T11" s="11" t="str">
        <f t="shared" si="1"/>
        <v>ІІ ур</v>
      </c>
      <c r="U11" s="1">
        <v>2</v>
      </c>
      <c r="V11" s="1">
        <v>2</v>
      </c>
      <c r="W11" s="1">
        <v>1</v>
      </c>
      <c r="X11" s="1">
        <v>2</v>
      </c>
      <c r="Y11" s="1">
        <v>1</v>
      </c>
      <c r="Z11" s="1">
        <v>2</v>
      </c>
      <c r="AA11" s="4">
        <f t="shared" si="8"/>
        <v>10</v>
      </c>
      <c r="AB11" s="5">
        <f t="shared" si="9"/>
        <v>1.6666666666666667</v>
      </c>
      <c r="AC11" s="11" t="str">
        <f t="shared" si="2"/>
        <v>ІІ ур</v>
      </c>
      <c r="AD11" s="7">
        <f t="shared" si="10"/>
        <v>28</v>
      </c>
      <c r="AE11" s="6">
        <f t="shared" si="11"/>
        <v>1.6470588235294117</v>
      </c>
      <c r="AF11" s="11" t="str">
        <f t="shared" si="3"/>
        <v>ІІ ур</v>
      </c>
    </row>
    <row r="12" spans="1:33" x14ac:dyDescent="0.25">
      <c r="B12" s="1">
        <v>4</v>
      </c>
      <c r="C12" s="1" t="s">
        <v>101</v>
      </c>
      <c r="D12" s="1">
        <v>1</v>
      </c>
      <c r="E12" s="1">
        <v>1</v>
      </c>
      <c r="F12" s="1">
        <v>1</v>
      </c>
      <c r="G12" s="1">
        <v>2</v>
      </c>
      <c r="H12" s="1">
        <v>1</v>
      </c>
      <c r="I12" s="4">
        <f t="shared" si="4"/>
        <v>6</v>
      </c>
      <c r="J12" s="5">
        <f t="shared" si="5"/>
        <v>1.2</v>
      </c>
      <c r="K12" s="11" t="str">
        <f t="shared" si="0"/>
        <v>І ур</v>
      </c>
      <c r="L12" s="1">
        <v>2</v>
      </c>
      <c r="M12" s="1">
        <v>1</v>
      </c>
      <c r="N12" s="1">
        <v>2</v>
      </c>
      <c r="O12" s="1">
        <v>1</v>
      </c>
      <c r="P12" s="1">
        <v>2</v>
      </c>
      <c r="Q12" s="1">
        <v>1</v>
      </c>
      <c r="R12" s="4">
        <f t="shared" si="6"/>
        <v>9</v>
      </c>
      <c r="S12" s="5">
        <f t="shared" si="7"/>
        <v>1.5</v>
      </c>
      <c r="T12" s="11" t="str">
        <f t="shared" si="1"/>
        <v>І ур</v>
      </c>
      <c r="U12" s="1">
        <v>2</v>
      </c>
      <c r="V12" s="1">
        <v>2</v>
      </c>
      <c r="W12" s="1">
        <v>2</v>
      </c>
      <c r="X12" s="1">
        <v>2</v>
      </c>
      <c r="Y12" s="1">
        <v>2</v>
      </c>
      <c r="Z12" s="1">
        <v>2</v>
      </c>
      <c r="AA12" s="4">
        <f t="shared" si="8"/>
        <v>12</v>
      </c>
      <c r="AB12" s="5">
        <f t="shared" si="9"/>
        <v>2</v>
      </c>
      <c r="AC12" s="11" t="str">
        <f t="shared" si="2"/>
        <v>ІІ ур</v>
      </c>
      <c r="AD12" s="7">
        <f t="shared" si="10"/>
        <v>27</v>
      </c>
      <c r="AE12" s="6">
        <f t="shared" si="11"/>
        <v>1.588235294117647</v>
      </c>
      <c r="AF12" s="11" t="str">
        <f t="shared" si="3"/>
        <v>І ур</v>
      </c>
    </row>
    <row r="13" spans="1:33" x14ac:dyDescent="0.25">
      <c r="B13" s="1">
        <v>5</v>
      </c>
      <c r="C13" s="1" t="s">
        <v>83</v>
      </c>
      <c r="D13" s="1">
        <v>1</v>
      </c>
      <c r="E13" s="1">
        <v>2</v>
      </c>
      <c r="F13" s="1">
        <v>1</v>
      </c>
      <c r="G13" s="1">
        <v>2</v>
      </c>
      <c r="H13" s="1">
        <v>1</v>
      </c>
      <c r="I13" s="4">
        <f t="shared" si="4"/>
        <v>7</v>
      </c>
      <c r="J13" s="5">
        <f t="shared" si="5"/>
        <v>1.4</v>
      </c>
      <c r="K13" s="11" t="str">
        <f t="shared" si="0"/>
        <v>І ур</v>
      </c>
      <c r="L13" s="1">
        <v>2</v>
      </c>
      <c r="M13" s="1">
        <v>2</v>
      </c>
      <c r="N13" s="1">
        <v>1</v>
      </c>
      <c r="O13" s="1">
        <v>2</v>
      </c>
      <c r="P13" s="1">
        <v>1</v>
      </c>
      <c r="Q13" s="1">
        <v>2</v>
      </c>
      <c r="R13" s="4">
        <f t="shared" si="6"/>
        <v>10</v>
      </c>
      <c r="S13" s="5">
        <f t="shared" si="7"/>
        <v>1.6666666666666667</v>
      </c>
      <c r="T13" s="11" t="str">
        <f t="shared" si="1"/>
        <v>ІІ ур</v>
      </c>
      <c r="U13" s="1">
        <v>2</v>
      </c>
      <c r="V13" s="1">
        <v>2</v>
      </c>
      <c r="W13" s="1">
        <v>2</v>
      </c>
      <c r="X13" s="1">
        <v>2</v>
      </c>
      <c r="Y13" s="1">
        <v>2</v>
      </c>
      <c r="Z13" s="1">
        <v>2</v>
      </c>
      <c r="AA13" s="4">
        <f t="shared" si="8"/>
        <v>12</v>
      </c>
      <c r="AB13" s="5">
        <f t="shared" si="9"/>
        <v>2</v>
      </c>
      <c r="AC13" s="11" t="str">
        <f t="shared" si="2"/>
        <v>ІІ ур</v>
      </c>
      <c r="AD13" s="7">
        <f t="shared" si="10"/>
        <v>29</v>
      </c>
      <c r="AE13" s="6">
        <f t="shared" si="11"/>
        <v>1.7058823529411764</v>
      </c>
      <c r="AF13" s="11" t="str">
        <f t="shared" si="3"/>
        <v>ІІ ур</v>
      </c>
    </row>
    <row r="14" spans="1:33" x14ac:dyDescent="0.25">
      <c r="B14" s="1">
        <v>6</v>
      </c>
      <c r="C14" s="1" t="s">
        <v>89</v>
      </c>
      <c r="D14" s="1">
        <v>1</v>
      </c>
      <c r="E14" s="1">
        <v>2</v>
      </c>
      <c r="F14" s="1">
        <v>2</v>
      </c>
      <c r="G14" s="1">
        <v>1</v>
      </c>
      <c r="H14" s="1">
        <v>2</v>
      </c>
      <c r="I14" s="4">
        <f t="shared" si="4"/>
        <v>8</v>
      </c>
      <c r="J14" s="5">
        <f t="shared" si="5"/>
        <v>1.6</v>
      </c>
      <c r="K14" s="11" t="str">
        <f t="shared" si="0"/>
        <v>ІІ ур</v>
      </c>
      <c r="L14" s="1">
        <v>2</v>
      </c>
      <c r="M14" s="1">
        <v>2</v>
      </c>
      <c r="N14" s="1">
        <v>2</v>
      </c>
      <c r="O14" s="1">
        <v>1</v>
      </c>
      <c r="P14" s="1">
        <v>1</v>
      </c>
      <c r="Q14" s="1">
        <v>1</v>
      </c>
      <c r="R14" s="4">
        <f t="shared" si="6"/>
        <v>9</v>
      </c>
      <c r="S14" s="5">
        <f t="shared" si="7"/>
        <v>1.5</v>
      </c>
      <c r="T14" s="11" t="str">
        <f t="shared" si="1"/>
        <v>І ур</v>
      </c>
      <c r="U14" s="1">
        <v>1</v>
      </c>
      <c r="V14" s="1">
        <v>2</v>
      </c>
      <c r="W14" s="1">
        <v>1</v>
      </c>
      <c r="X14" s="1">
        <v>1</v>
      </c>
      <c r="Y14" s="1">
        <v>1</v>
      </c>
      <c r="Z14" s="1">
        <v>1</v>
      </c>
      <c r="AA14" s="4">
        <f t="shared" si="8"/>
        <v>7</v>
      </c>
      <c r="AB14" s="5">
        <f t="shared" si="9"/>
        <v>1.1666666666666667</v>
      </c>
      <c r="AC14" s="11" t="str">
        <f t="shared" si="2"/>
        <v>І ур</v>
      </c>
      <c r="AD14" s="7">
        <f t="shared" si="10"/>
        <v>24</v>
      </c>
      <c r="AE14" s="6">
        <f t="shared" si="11"/>
        <v>1.411764705882353</v>
      </c>
      <c r="AF14" s="11" t="str">
        <f t="shared" si="3"/>
        <v>І ур</v>
      </c>
    </row>
    <row r="15" spans="1:33" x14ac:dyDescent="0.25">
      <c r="B15" s="1">
        <v>7</v>
      </c>
      <c r="C15" s="1" t="s">
        <v>92</v>
      </c>
      <c r="D15" s="1">
        <v>1</v>
      </c>
      <c r="E15" s="1">
        <v>2</v>
      </c>
      <c r="F15" s="1">
        <v>2</v>
      </c>
      <c r="G15" s="1">
        <v>1</v>
      </c>
      <c r="H15" s="1">
        <v>1</v>
      </c>
      <c r="I15" s="4">
        <f t="shared" si="4"/>
        <v>7</v>
      </c>
      <c r="J15" s="5">
        <f t="shared" si="5"/>
        <v>1.4</v>
      </c>
      <c r="K15" s="11" t="str">
        <f t="shared" si="0"/>
        <v>І ур</v>
      </c>
      <c r="L15" s="1">
        <v>1</v>
      </c>
      <c r="M15" s="1">
        <v>2</v>
      </c>
      <c r="N15" s="1">
        <v>1</v>
      </c>
      <c r="O15" s="1">
        <v>2</v>
      </c>
      <c r="P15" s="1">
        <v>1</v>
      </c>
      <c r="Q15" s="1">
        <v>2</v>
      </c>
      <c r="R15" s="4">
        <f t="shared" si="6"/>
        <v>9</v>
      </c>
      <c r="S15" s="5">
        <f t="shared" si="7"/>
        <v>1.5</v>
      </c>
      <c r="T15" s="11" t="str">
        <f t="shared" si="1"/>
        <v>І ур</v>
      </c>
      <c r="U15" s="1">
        <v>1</v>
      </c>
      <c r="V15" s="1">
        <v>1</v>
      </c>
      <c r="W15" s="1">
        <v>1</v>
      </c>
      <c r="X15" s="1">
        <v>1</v>
      </c>
      <c r="Y15" s="1">
        <v>2</v>
      </c>
      <c r="Z15" s="1">
        <v>2</v>
      </c>
      <c r="AA15" s="4">
        <f t="shared" si="8"/>
        <v>8</v>
      </c>
      <c r="AB15" s="5">
        <f t="shared" si="9"/>
        <v>1.3333333333333333</v>
      </c>
      <c r="AC15" s="11" t="str">
        <f t="shared" si="2"/>
        <v>І ур</v>
      </c>
      <c r="AD15" s="7">
        <f t="shared" si="10"/>
        <v>24</v>
      </c>
      <c r="AE15" s="6">
        <f t="shared" si="11"/>
        <v>1.411764705882353</v>
      </c>
      <c r="AF15" s="11" t="str">
        <f t="shared" si="3"/>
        <v>І ур</v>
      </c>
    </row>
    <row r="16" spans="1:33" x14ac:dyDescent="0.25">
      <c r="B16" s="1">
        <v>8</v>
      </c>
      <c r="C16" s="1" t="s">
        <v>104</v>
      </c>
      <c r="D16" s="1">
        <v>1</v>
      </c>
      <c r="E16" s="1">
        <v>1</v>
      </c>
      <c r="F16" s="1">
        <v>2</v>
      </c>
      <c r="G16" s="1">
        <v>2</v>
      </c>
      <c r="H16" s="1">
        <v>1</v>
      </c>
      <c r="I16" s="4">
        <f t="shared" si="4"/>
        <v>7</v>
      </c>
      <c r="J16" s="5">
        <f t="shared" si="5"/>
        <v>1.4</v>
      </c>
      <c r="K16" s="11" t="str">
        <f t="shared" si="0"/>
        <v>І ур</v>
      </c>
      <c r="L16" s="1">
        <v>1</v>
      </c>
      <c r="M16" s="1">
        <v>2</v>
      </c>
      <c r="N16" s="1">
        <v>1</v>
      </c>
      <c r="O16" s="1">
        <v>2</v>
      </c>
      <c r="P16" s="1">
        <v>1</v>
      </c>
      <c r="Q16" s="1">
        <v>2</v>
      </c>
      <c r="R16" s="4">
        <f t="shared" si="6"/>
        <v>9</v>
      </c>
      <c r="S16" s="5">
        <f t="shared" si="7"/>
        <v>1.5</v>
      </c>
      <c r="T16" s="11" t="str">
        <f t="shared" si="1"/>
        <v>І ур</v>
      </c>
      <c r="U16" s="1">
        <v>1</v>
      </c>
      <c r="V16" s="1">
        <v>2</v>
      </c>
      <c r="W16" s="1">
        <v>2</v>
      </c>
      <c r="X16" s="1">
        <v>2</v>
      </c>
      <c r="Y16" s="1">
        <v>1</v>
      </c>
      <c r="Z16" s="1">
        <v>1</v>
      </c>
      <c r="AA16" s="4">
        <f t="shared" si="8"/>
        <v>9</v>
      </c>
      <c r="AB16" s="5">
        <f t="shared" si="9"/>
        <v>1.5</v>
      </c>
      <c r="AC16" s="11" t="str">
        <f t="shared" si="2"/>
        <v>І ур</v>
      </c>
      <c r="AD16" s="7">
        <f t="shared" si="10"/>
        <v>25</v>
      </c>
      <c r="AE16" s="6">
        <f t="shared" si="11"/>
        <v>1.4705882352941178</v>
      </c>
      <c r="AF16" s="11" t="str">
        <f t="shared" si="3"/>
        <v>І ур</v>
      </c>
    </row>
    <row r="17" spans="2:32" x14ac:dyDescent="0.25">
      <c r="B17" s="1">
        <v>9</v>
      </c>
      <c r="C17" s="1" t="s">
        <v>109</v>
      </c>
      <c r="D17" s="1">
        <v>1</v>
      </c>
      <c r="E17" s="1">
        <v>2</v>
      </c>
      <c r="F17" s="1">
        <v>2</v>
      </c>
      <c r="G17" s="1">
        <v>2</v>
      </c>
      <c r="H17" s="1">
        <v>1</v>
      </c>
      <c r="I17" s="4">
        <f t="shared" si="4"/>
        <v>8</v>
      </c>
      <c r="J17" s="5">
        <f t="shared" si="5"/>
        <v>1.6</v>
      </c>
      <c r="K17" s="11" t="str">
        <f t="shared" si="0"/>
        <v>ІІ ур</v>
      </c>
      <c r="L17" s="1">
        <v>1</v>
      </c>
      <c r="M17" s="1">
        <v>2</v>
      </c>
      <c r="N17" s="1">
        <v>1</v>
      </c>
      <c r="O17" s="1">
        <v>2</v>
      </c>
      <c r="P17" s="1">
        <v>1</v>
      </c>
      <c r="Q17" s="1">
        <v>2</v>
      </c>
      <c r="R17" s="4">
        <f t="shared" si="6"/>
        <v>9</v>
      </c>
      <c r="S17" s="5">
        <f t="shared" si="7"/>
        <v>1.5</v>
      </c>
      <c r="T17" s="11" t="str">
        <f t="shared" si="1"/>
        <v>І ур</v>
      </c>
      <c r="U17" s="1">
        <v>2</v>
      </c>
      <c r="V17" s="1">
        <v>2</v>
      </c>
      <c r="W17" s="1">
        <v>1</v>
      </c>
      <c r="X17" s="1">
        <v>1</v>
      </c>
      <c r="Y17" s="1">
        <v>1</v>
      </c>
      <c r="Z17" s="1">
        <v>1</v>
      </c>
      <c r="AA17" s="4">
        <f t="shared" si="8"/>
        <v>8</v>
      </c>
      <c r="AB17" s="5">
        <f t="shared" si="9"/>
        <v>1.3333333333333333</v>
      </c>
      <c r="AC17" s="11" t="str">
        <f t="shared" si="2"/>
        <v>І ур</v>
      </c>
      <c r="AD17" s="7">
        <f t="shared" si="10"/>
        <v>25</v>
      </c>
      <c r="AE17" s="6">
        <f t="shared" si="11"/>
        <v>1.4705882352941178</v>
      </c>
      <c r="AF17" s="11" t="str">
        <f t="shared" si="3"/>
        <v>І ур</v>
      </c>
    </row>
    <row r="18" spans="2:32" x14ac:dyDescent="0.25">
      <c r="B18" s="1">
        <v>10</v>
      </c>
      <c r="C18" s="1" t="s">
        <v>106</v>
      </c>
      <c r="D18" s="1">
        <v>2</v>
      </c>
      <c r="E18" s="1">
        <v>1</v>
      </c>
      <c r="F18" s="1">
        <v>1</v>
      </c>
      <c r="G18" s="1">
        <v>2</v>
      </c>
      <c r="H18" s="1">
        <v>1</v>
      </c>
      <c r="I18" s="4">
        <f t="shared" si="4"/>
        <v>7</v>
      </c>
      <c r="J18" s="5">
        <f t="shared" si="5"/>
        <v>1.4</v>
      </c>
      <c r="K18" s="11" t="str">
        <f t="shared" si="0"/>
        <v>І ур</v>
      </c>
      <c r="L18" s="1">
        <v>1</v>
      </c>
      <c r="M18" s="1">
        <v>2</v>
      </c>
      <c r="N18" s="1">
        <v>1</v>
      </c>
      <c r="O18" s="1">
        <v>2</v>
      </c>
      <c r="P18" s="1">
        <v>1</v>
      </c>
      <c r="Q18" s="1">
        <v>1</v>
      </c>
      <c r="R18" s="4">
        <f t="shared" si="6"/>
        <v>8</v>
      </c>
      <c r="S18" s="5">
        <f t="shared" si="7"/>
        <v>1.3333333333333333</v>
      </c>
      <c r="T18" s="11" t="str">
        <f t="shared" si="1"/>
        <v>І ур</v>
      </c>
      <c r="U18" s="1">
        <v>2</v>
      </c>
      <c r="V18" s="1">
        <v>2</v>
      </c>
      <c r="W18" s="1">
        <v>1</v>
      </c>
      <c r="X18" s="1">
        <v>1</v>
      </c>
      <c r="Y18" s="1">
        <v>1</v>
      </c>
      <c r="Z18" s="1">
        <v>1</v>
      </c>
      <c r="AA18" s="4">
        <f t="shared" si="8"/>
        <v>8</v>
      </c>
      <c r="AB18" s="5">
        <f t="shared" si="9"/>
        <v>1.3333333333333333</v>
      </c>
      <c r="AC18" s="11" t="str">
        <f t="shared" si="2"/>
        <v>І ур</v>
      </c>
      <c r="AD18" s="7">
        <f t="shared" si="10"/>
        <v>23</v>
      </c>
      <c r="AE18" s="6">
        <f t="shared" si="11"/>
        <v>1.3529411764705883</v>
      </c>
      <c r="AF18" s="11" t="str">
        <f t="shared" si="3"/>
        <v>І ур</v>
      </c>
    </row>
    <row r="19" spans="2:32" x14ac:dyDescent="0.25">
      <c r="B19" s="1">
        <v>11</v>
      </c>
      <c r="C19" s="1" t="s">
        <v>127</v>
      </c>
      <c r="D19" s="1">
        <v>2</v>
      </c>
      <c r="E19" s="1">
        <v>1</v>
      </c>
      <c r="F19" s="1">
        <v>2</v>
      </c>
      <c r="G19" s="1">
        <v>1</v>
      </c>
      <c r="H19" s="1">
        <v>2</v>
      </c>
      <c r="I19" s="4">
        <f t="shared" si="4"/>
        <v>8</v>
      </c>
      <c r="J19" s="5">
        <f t="shared" si="5"/>
        <v>1.6</v>
      </c>
      <c r="K19" s="11" t="str">
        <f t="shared" si="0"/>
        <v>ІІ ур</v>
      </c>
      <c r="L19" s="1">
        <v>1</v>
      </c>
      <c r="M19" s="1">
        <v>2</v>
      </c>
      <c r="N19" s="1">
        <v>2</v>
      </c>
      <c r="O19" s="1">
        <v>2</v>
      </c>
      <c r="P19" s="1">
        <v>2</v>
      </c>
      <c r="Q19" s="1">
        <v>2</v>
      </c>
      <c r="R19" s="4">
        <f t="shared" si="6"/>
        <v>11</v>
      </c>
      <c r="S19" s="5">
        <f t="shared" si="7"/>
        <v>1.8333333333333333</v>
      </c>
      <c r="T19" s="11" t="str">
        <f t="shared" si="1"/>
        <v>ІІ ур</v>
      </c>
      <c r="U19" s="1">
        <v>2</v>
      </c>
      <c r="V19" s="1">
        <v>2</v>
      </c>
      <c r="W19" s="1">
        <v>2</v>
      </c>
      <c r="X19" s="1">
        <v>1</v>
      </c>
      <c r="Y19" s="1">
        <v>1</v>
      </c>
      <c r="Z19" s="1">
        <v>1</v>
      </c>
      <c r="AA19" s="4">
        <f t="shared" si="8"/>
        <v>9</v>
      </c>
      <c r="AB19" s="5">
        <f t="shared" si="9"/>
        <v>1.5</v>
      </c>
      <c r="AC19" s="11" t="str">
        <f t="shared" si="2"/>
        <v>І ур</v>
      </c>
      <c r="AD19" s="7">
        <f t="shared" si="10"/>
        <v>28</v>
      </c>
      <c r="AE19" s="6">
        <f t="shared" si="11"/>
        <v>1.6470588235294117</v>
      </c>
      <c r="AF19" s="11" t="str">
        <f t="shared" si="3"/>
        <v>ІІ ур</v>
      </c>
    </row>
    <row r="20" spans="2:32" x14ac:dyDescent="0.25">
      <c r="B20" s="1">
        <v>12</v>
      </c>
      <c r="C20" s="1" t="s">
        <v>95</v>
      </c>
      <c r="D20" s="1">
        <v>1</v>
      </c>
      <c r="E20" s="1">
        <v>2</v>
      </c>
      <c r="F20" s="1">
        <v>1</v>
      </c>
      <c r="G20" s="1">
        <v>2</v>
      </c>
      <c r="H20" s="1">
        <v>1</v>
      </c>
      <c r="I20" s="4">
        <f t="shared" si="4"/>
        <v>7</v>
      </c>
      <c r="J20" s="5">
        <f t="shared" si="5"/>
        <v>1.4</v>
      </c>
      <c r="K20" s="11" t="str">
        <f t="shared" si="0"/>
        <v>І ур</v>
      </c>
      <c r="L20" s="1">
        <v>1</v>
      </c>
      <c r="M20" s="1">
        <v>2</v>
      </c>
      <c r="N20" s="1">
        <v>1</v>
      </c>
      <c r="O20" s="1">
        <v>2</v>
      </c>
      <c r="P20" s="1">
        <v>1</v>
      </c>
      <c r="Q20" s="1">
        <v>2</v>
      </c>
      <c r="R20" s="4">
        <f t="shared" si="6"/>
        <v>9</v>
      </c>
      <c r="S20" s="5">
        <f t="shared" si="7"/>
        <v>1.5</v>
      </c>
      <c r="T20" s="11" t="str">
        <f t="shared" si="1"/>
        <v>І ур</v>
      </c>
      <c r="U20" s="1">
        <v>1</v>
      </c>
      <c r="V20" s="1">
        <v>2</v>
      </c>
      <c r="W20" s="1">
        <v>1</v>
      </c>
      <c r="X20" s="1">
        <v>2</v>
      </c>
      <c r="Y20" s="1">
        <v>1</v>
      </c>
      <c r="Z20" s="1">
        <v>2</v>
      </c>
      <c r="AA20" s="4">
        <f t="shared" si="8"/>
        <v>9</v>
      </c>
      <c r="AB20" s="5">
        <f t="shared" si="9"/>
        <v>1.5</v>
      </c>
      <c r="AC20" s="11" t="str">
        <f t="shared" si="2"/>
        <v>І ур</v>
      </c>
      <c r="AD20" s="7">
        <f t="shared" si="10"/>
        <v>25</v>
      </c>
      <c r="AE20" s="6">
        <f t="shared" si="11"/>
        <v>1.4705882352941178</v>
      </c>
      <c r="AF20" s="11" t="str">
        <f t="shared" si="3"/>
        <v>І ур</v>
      </c>
    </row>
    <row r="21" spans="2:32" x14ac:dyDescent="0.25">
      <c r="B21" s="1">
        <v>13</v>
      </c>
      <c r="C21" s="1" t="s">
        <v>111</v>
      </c>
      <c r="D21" s="1">
        <v>2</v>
      </c>
      <c r="E21" s="1">
        <v>2</v>
      </c>
      <c r="F21" s="1">
        <v>2</v>
      </c>
      <c r="G21" s="1">
        <v>1</v>
      </c>
      <c r="H21" s="1">
        <v>1</v>
      </c>
      <c r="I21" s="4">
        <f t="shared" si="4"/>
        <v>8</v>
      </c>
      <c r="J21" s="5">
        <f t="shared" si="5"/>
        <v>1.6</v>
      </c>
      <c r="K21" s="11" t="str">
        <f t="shared" si="0"/>
        <v>ІІ ур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4">
        <f t="shared" si="6"/>
        <v>6</v>
      </c>
      <c r="S21" s="5">
        <f t="shared" si="7"/>
        <v>1</v>
      </c>
      <c r="T21" s="11" t="str">
        <f t="shared" si="1"/>
        <v>І ур</v>
      </c>
      <c r="U21" s="1">
        <v>1</v>
      </c>
      <c r="V21" s="1">
        <v>2</v>
      </c>
      <c r="W21" s="1">
        <v>1</v>
      </c>
      <c r="X21" s="1">
        <v>2</v>
      </c>
      <c r="Y21" s="1">
        <v>1</v>
      </c>
      <c r="Z21" s="1">
        <v>2</v>
      </c>
      <c r="AA21" s="4">
        <f t="shared" si="8"/>
        <v>9</v>
      </c>
      <c r="AB21" s="5">
        <f t="shared" si="9"/>
        <v>1.5</v>
      </c>
      <c r="AC21" s="11" t="str">
        <f t="shared" si="2"/>
        <v>І ур</v>
      </c>
      <c r="AD21" s="7">
        <f t="shared" si="10"/>
        <v>23</v>
      </c>
      <c r="AE21" s="6">
        <f t="shared" si="11"/>
        <v>1.3529411764705883</v>
      </c>
      <c r="AF21" s="11" t="str">
        <f t="shared" si="3"/>
        <v>І ур</v>
      </c>
    </row>
    <row r="22" spans="2:32" x14ac:dyDescent="0.25">
      <c r="B22" s="1">
        <v>14</v>
      </c>
      <c r="C22" s="1" t="s">
        <v>84</v>
      </c>
      <c r="D22" s="1">
        <v>1</v>
      </c>
      <c r="E22" s="1">
        <v>2</v>
      </c>
      <c r="F22" s="1">
        <v>2</v>
      </c>
      <c r="G22" s="1">
        <v>1</v>
      </c>
      <c r="H22" s="1">
        <v>1</v>
      </c>
      <c r="I22" s="4">
        <f t="shared" si="4"/>
        <v>7</v>
      </c>
      <c r="J22" s="5">
        <f t="shared" si="5"/>
        <v>1.4</v>
      </c>
      <c r="K22" s="11" t="str">
        <f t="shared" si="0"/>
        <v>І ур</v>
      </c>
      <c r="L22" s="1">
        <v>2</v>
      </c>
      <c r="M22" s="1">
        <v>1</v>
      </c>
      <c r="N22" s="1">
        <v>2</v>
      </c>
      <c r="O22" s="1">
        <v>1</v>
      </c>
      <c r="P22" s="1">
        <v>2</v>
      </c>
      <c r="Q22" s="1">
        <v>2</v>
      </c>
      <c r="R22" s="4">
        <f t="shared" si="6"/>
        <v>10</v>
      </c>
      <c r="S22" s="5">
        <f t="shared" si="7"/>
        <v>1.6666666666666667</v>
      </c>
      <c r="T22" s="11" t="str">
        <f t="shared" si="1"/>
        <v>ІІ ур</v>
      </c>
      <c r="U22" s="1">
        <v>1</v>
      </c>
      <c r="V22" s="1">
        <v>2</v>
      </c>
      <c r="W22" s="1">
        <v>1</v>
      </c>
      <c r="X22" s="1">
        <v>2</v>
      </c>
      <c r="Y22" s="1">
        <v>1</v>
      </c>
      <c r="Z22" s="1">
        <v>2</v>
      </c>
      <c r="AA22" s="4">
        <f t="shared" si="8"/>
        <v>9</v>
      </c>
      <c r="AB22" s="5">
        <f t="shared" si="9"/>
        <v>1.5</v>
      </c>
      <c r="AC22" s="11" t="str">
        <f t="shared" si="2"/>
        <v>І ур</v>
      </c>
      <c r="AD22" s="7">
        <f t="shared" si="10"/>
        <v>26</v>
      </c>
      <c r="AE22" s="6">
        <f t="shared" si="11"/>
        <v>1.5294117647058822</v>
      </c>
      <c r="AF22" s="11" t="str">
        <f t="shared" si="3"/>
        <v>І ур</v>
      </c>
    </row>
    <row r="23" spans="2:32" x14ac:dyDescent="0.25">
      <c r="B23" s="1">
        <v>15</v>
      </c>
      <c r="C23" s="1" t="s">
        <v>110</v>
      </c>
      <c r="D23" s="1">
        <v>1</v>
      </c>
      <c r="E23" s="1">
        <v>2</v>
      </c>
      <c r="F23" s="1">
        <v>2</v>
      </c>
      <c r="G23" s="1">
        <v>1</v>
      </c>
      <c r="H23" s="1">
        <v>1</v>
      </c>
      <c r="I23" s="4">
        <f t="shared" si="4"/>
        <v>7</v>
      </c>
      <c r="J23" s="5">
        <f t="shared" si="5"/>
        <v>1.4</v>
      </c>
      <c r="K23" s="11" t="str">
        <f t="shared" si="0"/>
        <v>І ур</v>
      </c>
      <c r="L23" s="1">
        <v>2</v>
      </c>
      <c r="M23" s="1">
        <v>2</v>
      </c>
      <c r="N23" s="1">
        <v>2</v>
      </c>
      <c r="O23" s="1">
        <v>2</v>
      </c>
      <c r="P23" s="1">
        <v>2</v>
      </c>
      <c r="Q23" s="1">
        <v>2</v>
      </c>
      <c r="R23" s="4">
        <f t="shared" si="6"/>
        <v>12</v>
      </c>
      <c r="S23" s="5">
        <f t="shared" si="7"/>
        <v>2</v>
      </c>
      <c r="T23" s="11" t="str">
        <f t="shared" si="1"/>
        <v>ІІ ур</v>
      </c>
      <c r="U23" s="1">
        <v>1</v>
      </c>
      <c r="V23" s="1">
        <v>2</v>
      </c>
      <c r="W23" s="1">
        <v>1</v>
      </c>
      <c r="X23" s="1">
        <v>2</v>
      </c>
      <c r="Y23" s="1">
        <v>1</v>
      </c>
      <c r="Z23" s="1">
        <v>2</v>
      </c>
      <c r="AA23" s="4">
        <f t="shared" si="8"/>
        <v>9</v>
      </c>
      <c r="AB23" s="5">
        <f t="shared" si="9"/>
        <v>1.5</v>
      </c>
      <c r="AC23" s="11" t="str">
        <f t="shared" si="2"/>
        <v>І ур</v>
      </c>
      <c r="AD23" s="7">
        <f t="shared" si="10"/>
        <v>28</v>
      </c>
      <c r="AE23" s="6">
        <f t="shared" si="11"/>
        <v>1.6470588235294117</v>
      </c>
      <c r="AF23" s="11" t="str">
        <f t="shared" si="3"/>
        <v>ІІ ур</v>
      </c>
    </row>
    <row r="24" spans="2:32" x14ac:dyDescent="0.25">
      <c r="B24" s="1">
        <v>16</v>
      </c>
      <c r="C24" s="1" t="s">
        <v>97</v>
      </c>
      <c r="D24" s="1">
        <v>1</v>
      </c>
      <c r="E24" s="1">
        <v>2</v>
      </c>
      <c r="F24" s="1">
        <v>2</v>
      </c>
      <c r="G24" s="1">
        <v>2</v>
      </c>
      <c r="H24" s="1">
        <v>1</v>
      </c>
      <c r="I24" s="4">
        <f t="shared" si="4"/>
        <v>8</v>
      </c>
      <c r="J24" s="5">
        <f t="shared" si="5"/>
        <v>1.6</v>
      </c>
      <c r="K24" s="11" t="str">
        <f t="shared" si="0"/>
        <v>ІІ ур</v>
      </c>
      <c r="L24" s="1">
        <v>2</v>
      </c>
      <c r="M24" s="1">
        <v>2</v>
      </c>
      <c r="N24" s="1">
        <v>2</v>
      </c>
      <c r="O24" s="1">
        <v>1</v>
      </c>
      <c r="P24" s="1">
        <v>1</v>
      </c>
      <c r="Q24" s="1">
        <v>1</v>
      </c>
      <c r="R24" s="4">
        <f t="shared" si="6"/>
        <v>9</v>
      </c>
      <c r="S24" s="5">
        <f t="shared" si="7"/>
        <v>1.5</v>
      </c>
      <c r="T24" s="11" t="str">
        <f t="shared" si="1"/>
        <v>І ур</v>
      </c>
      <c r="U24" s="1">
        <v>2</v>
      </c>
      <c r="V24" s="1">
        <v>1</v>
      </c>
      <c r="W24" s="1">
        <v>2</v>
      </c>
      <c r="X24" s="1">
        <v>1</v>
      </c>
      <c r="Y24" s="1">
        <v>2</v>
      </c>
      <c r="Z24" s="1">
        <v>1</v>
      </c>
      <c r="AA24" s="4">
        <f t="shared" si="8"/>
        <v>9</v>
      </c>
      <c r="AB24" s="5">
        <f t="shared" si="9"/>
        <v>1.5</v>
      </c>
      <c r="AC24" s="11" t="str">
        <f t="shared" si="2"/>
        <v>І ур</v>
      </c>
      <c r="AD24" s="7">
        <f t="shared" si="10"/>
        <v>26</v>
      </c>
      <c r="AE24" s="6">
        <f t="shared" si="11"/>
        <v>1.5294117647058822</v>
      </c>
      <c r="AF24" s="11" t="str">
        <f t="shared" si="3"/>
        <v>І ур</v>
      </c>
    </row>
    <row r="25" spans="2:32" x14ac:dyDescent="0.25">
      <c r="B25" s="1">
        <v>17</v>
      </c>
      <c r="C25" s="1" t="s">
        <v>107</v>
      </c>
      <c r="D25" s="1">
        <v>1</v>
      </c>
      <c r="E25" s="1">
        <v>2</v>
      </c>
      <c r="F25" s="1">
        <v>1</v>
      </c>
      <c r="G25" s="1">
        <v>2</v>
      </c>
      <c r="H25" s="1">
        <v>1</v>
      </c>
      <c r="I25" s="4">
        <f t="shared" si="4"/>
        <v>7</v>
      </c>
      <c r="J25" s="5">
        <f t="shared" si="5"/>
        <v>1.4</v>
      </c>
      <c r="K25" s="11" t="str">
        <f t="shared" si="0"/>
        <v>І ур</v>
      </c>
      <c r="L25" s="1">
        <v>1</v>
      </c>
      <c r="M25" s="1">
        <v>1</v>
      </c>
      <c r="N25" s="1">
        <v>1</v>
      </c>
      <c r="O25" s="1">
        <v>2</v>
      </c>
      <c r="P25" s="1">
        <v>2</v>
      </c>
      <c r="Q25" s="1">
        <v>2</v>
      </c>
      <c r="R25" s="4">
        <f t="shared" si="6"/>
        <v>9</v>
      </c>
      <c r="S25" s="5">
        <f t="shared" si="7"/>
        <v>1.5</v>
      </c>
      <c r="T25" s="11" t="str">
        <f t="shared" si="1"/>
        <v>І ур</v>
      </c>
      <c r="U25" s="1">
        <v>2</v>
      </c>
      <c r="V25" s="1">
        <v>2</v>
      </c>
      <c r="W25" s="1">
        <v>2</v>
      </c>
      <c r="X25" s="1">
        <v>1</v>
      </c>
      <c r="Y25" s="1">
        <v>1</v>
      </c>
      <c r="Z25" s="1">
        <v>1</v>
      </c>
      <c r="AA25" s="4">
        <f t="shared" si="8"/>
        <v>9</v>
      </c>
      <c r="AB25" s="5">
        <f t="shared" si="9"/>
        <v>1.5</v>
      </c>
      <c r="AC25" s="11" t="str">
        <f t="shared" si="2"/>
        <v>І ур</v>
      </c>
      <c r="AD25" s="7">
        <f t="shared" si="10"/>
        <v>25</v>
      </c>
      <c r="AE25" s="6">
        <f t="shared" si="11"/>
        <v>1.4705882352941178</v>
      </c>
      <c r="AF25" s="11" t="str">
        <f t="shared" si="3"/>
        <v>І ур</v>
      </c>
    </row>
    <row r="26" spans="2:32" x14ac:dyDescent="0.25">
      <c r="B26" s="1">
        <v>18</v>
      </c>
      <c r="C26" s="1" t="s">
        <v>94</v>
      </c>
      <c r="D26" s="1">
        <v>1</v>
      </c>
      <c r="E26" s="1">
        <v>2</v>
      </c>
      <c r="F26" s="1">
        <v>1</v>
      </c>
      <c r="G26" s="1">
        <v>2</v>
      </c>
      <c r="H26" s="1">
        <v>1</v>
      </c>
      <c r="I26" s="4">
        <f t="shared" si="4"/>
        <v>7</v>
      </c>
      <c r="J26" s="5">
        <f t="shared" si="5"/>
        <v>1.4</v>
      </c>
      <c r="K26" s="11" t="str">
        <f t="shared" si="0"/>
        <v>І ур</v>
      </c>
      <c r="L26" s="1">
        <v>1</v>
      </c>
      <c r="M26" s="1">
        <v>1</v>
      </c>
      <c r="N26" s="1">
        <v>2</v>
      </c>
      <c r="O26" s="1">
        <v>2</v>
      </c>
      <c r="P26" s="1">
        <v>2</v>
      </c>
      <c r="Q26" s="1">
        <v>2</v>
      </c>
      <c r="R26" s="4">
        <f t="shared" si="6"/>
        <v>10</v>
      </c>
      <c r="S26" s="5">
        <f t="shared" si="7"/>
        <v>1.6666666666666667</v>
      </c>
      <c r="T26" s="11" t="str">
        <f t="shared" si="1"/>
        <v>ІІ ур</v>
      </c>
      <c r="U26" s="1">
        <v>2</v>
      </c>
      <c r="V26" s="1">
        <v>1</v>
      </c>
      <c r="W26" s="1">
        <v>2</v>
      </c>
      <c r="X26" s="1">
        <v>1</v>
      </c>
      <c r="Y26" s="1">
        <v>2</v>
      </c>
      <c r="Z26" s="1">
        <v>1</v>
      </c>
      <c r="AA26" s="4">
        <f t="shared" si="8"/>
        <v>9</v>
      </c>
      <c r="AB26" s="5">
        <f t="shared" si="9"/>
        <v>1.5</v>
      </c>
      <c r="AC26" s="11" t="str">
        <f t="shared" si="2"/>
        <v>І ур</v>
      </c>
      <c r="AD26" s="7">
        <f t="shared" si="10"/>
        <v>26</v>
      </c>
      <c r="AE26" s="6">
        <f t="shared" si="11"/>
        <v>1.5294117647058822</v>
      </c>
      <c r="AF26" s="11" t="str">
        <f t="shared" si="3"/>
        <v>І ур</v>
      </c>
    </row>
    <row r="27" spans="2:32" x14ac:dyDescent="0.25">
      <c r="B27" s="1">
        <v>19</v>
      </c>
      <c r="C27" s="1" t="s">
        <v>96</v>
      </c>
      <c r="D27" s="1">
        <v>1</v>
      </c>
      <c r="E27" s="1">
        <v>2</v>
      </c>
      <c r="F27" s="1">
        <v>2</v>
      </c>
      <c r="G27" s="1">
        <v>1</v>
      </c>
      <c r="H27" s="1">
        <v>1</v>
      </c>
      <c r="I27" s="4">
        <f t="shared" si="4"/>
        <v>7</v>
      </c>
      <c r="J27" s="5">
        <f t="shared" si="5"/>
        <v>1.4</v>
      </c>
      <c r="K27" s="11" t="str">
        <f t="shared" si="0"/>
        <v>І ур</v>
      </c>
      <c r="L27" s="1">
        <v>1</v>
      </c>
      <c r="M27" s="1">
        <v>1</v>
      </c>
      <c r="N27" s="1">
        <v>2</v>
      </c>
      <c r="O27" s="1">
        <v>2</v>
      </c>
      <c r="P27" s="1">
        <v>2</v>
      </c>
      <c r="Q27" s="1">
        <v>2</v>
      </c>
      <c r="R27" s="4">
        <f t="shared" si="6"/>
        <v>10</v>
      </c>
      <c r="S27" s="5">
        <f t="shared" si="7"/>
        <v>1.6666666666666667</v>
      </c>
      <c r="T27" s="11" t="str">
        <f t="shared" si="1"/>
        <v>ІІ ур</v>
      </c>
      <c r="U27" s="1">
        <v>1</v>
      </c>
      <c r="V27" s="1">
        <v>2</v>
      </c>
      <c r="W27" s="1">
        <v>1</v>
      </c>
      <c r="X27" s="1">
        <v>1</v>
      </c>
      <c r="Y27" s="1">
        <v>1</v>
      </c>
      <c r="Z27" s="1">
        <v>2</v>
      </c>
      <c r="AA27" s="4">
        <f t="shared" si="8"/>
        <v>8</v>
      </c>
      <c r="AB27" s="5">
        <f t="shared" si="9"/>
        <v>1.3333333333333333</v>
      </c>
      <c r="AC27" s="11" t="str">
        <f t="shared" si="2"/>
        <v>І ур</v>
      </c>
      <c r="AD27" s="7">
        <f t="shared" si="10"/>
        <v>25</v>
      </c>
      <c r="AE27" s="6">
        <f t="shared" si="11"/>
        <v>1.4705882352941178</v>
      </c>
      <c r="AF27" s="11" t="str">
        <f t="shared" si="3"/>
        <v>І ур</v>
      </c>
    </row>
    <row r="28" spans="2:32" x14ac:dyDescent="0.25">
      <c r="B28" s="1">
        <v>20</v>
      </c>
      <c r="C28" s="1" t="s">
        <v>82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4">
        <f t="shared" si="4"/>
        <v>5</v>
      </c>
      <c r="J28" s="5">
        <f t="shared" si="5"/>
        <v>1</v>
      </c>
      <c r="K28" s="11" t="str">
        <f t="shared" si="0"/>
        <v>І ур</v>
      </c>
      <c r="L28" s="1">
        <v>1</v>
      </c>
      <c r="M28" s="1">
        <v>1</v>
      </c>
      <c r="N28" s="1">
        <v>1</v>
      </c>
      <c r="O28" s="1">
        <v>2</v>
      </c>
      <c r="P28" s="1">
        <v>2</v>
      </c>
      <c r="Q28" s="1">
        <v>2</v>
      </c>
      <c r="R28" s="4">
        <f t="shared" si="6"/>
        <v>9</v>
      </c>
      <c r="S28" s="5">
        <f t="shared" si="7"/>
        <v>1.5</v>
      </c>
      <c r="T28" s="11" t="str">
        <f t="shared" si="1"/>
        <v>І ур</v>
      </c>
      <c r="U28" s="1">
        <v>1</v>
      </c>
      <c r="V28" s="1">
        <v>2</v>
      </c>
      <c r="W28" s="1">
        <v>1</v>
      </c>
      <c r="X28" s="1">
        <v>2</v>
      </c>
      <c r="Y28" s="1">
        <v>1</v>
      </c>
      <c r="Z28" s="1">
        <v>1</v>
      </c>
      <c r="AA28" s="4">
        <f t="shared" si="8"/>
        <v>8</v>
      </c>
      <c r="AB28" s="5">
        <f t="shared" si="9"/>
        <v>1.3333333333333333</v>
      </c>
      <c r="AC28" s="11" t="str">
        <f t="shared" si="2"/>
        <v>І ур</v>
      </c>
      <c r="AD28" s="7">
        <f t="shared" si="10"/>
        <v>22</v>
      </c>
      <c r="AE28" s="6">
        <f t="shared" si="11"/>
        <v>1.2941176470588236</v>
      </c>
      <c r="AF28" s="11" t="str">
        <f t="shared" si="3"/>
        <v>І ур</v>
      </c>
    </row>
    <row r="29" spans="2:32" x14ac:dyDescent="0.25">
      <c r="B29" s="1">
        <v>21</v>
      </c>
      <c r="C29" s="1" t="s">
        <v>98</v>
      </c>
      <c r="D29" s="1">
        <v>1</v>
      </c>
      <c r="E29" s="1">
        <v>2</v>
      </c>
      <c r="F29" s="1">
        <v>2</v>
      </c>
      <c r="G29" s="1">
        <v>1</v>
      </c>
      <c r="H29" s="1">
        <v>2</v>
      </c>
      <c r="I29" s="4">
        <f t="shared" si="4"/>
        <v>8</v>
      </c>
      <c r="J29" s="5">
        <f t="shared" si="5"/>
        <v>1.6</v>
      </c>
      <c r="K29" s="11" t="str">
        <f t="shared" si="0"/>
        <v>ІІ ур</v>
      </c>
      <c r="L29" s="1">
        <v>1</v>
      </c>
      <c r="M29" s="1">
        <v>2</v>
      </c>
      <c r="N29" s="1">
        <v>2</v>
      </c>
      <c r="O29" s="1">
        <v>1</v>
      </c>
      <c r="P29" s="1">
        <v>2</v>
      </c>
      <c r="Q29" s="1">
        <v>2</v>
      </c>
      <c r="R29" s="4">
        <f t="shared" si="6"/>
        <v>10</v>
      </c>
      <c r="S29" s="5">
        <f t="shared" si="7"/>
        <v>1.6666666666666667</v>
      </c>
      <c r="T29" s="11" t="str">
        <f t="shared" si="1"/>
        <v>ІІ ур</v>
      </c>
      <c r="U29" s="1">
        <v>2</v>
      </c>
      <c r="V29" s="1">
        <v>2</v>
      </c>
      <c r="W29" s="1">
        <v>2</v>
      </c>
      <c r="X29" s="1">
        <v>2</v>
      </c>
      <c r="Y29" s="1">
        <v>2</v>
      </c>
      <c r="Z29" s="1">
        <v>2</v>
      </c>
      <c r="AA29" s="4">
        <f t="shared" si="8"/>
        <v>12</v>
      </c>
      <c r="AB29" s="5">
        <f t="shared" si="9"/>
        <v>2</v>
      </c>
      <c r="AC29" s="11" t="str">
        <f t="shared" si="2"/>
        <v>ІІ ур</v>
      </c>
      <c r="AD29" s="7">
        <f t="shared" si="10"/>
        <v>30</v>
      </c>
      <c r="AE29" s="6">
        <f t="shared" si="11"/>
        <v>1.7647058823529411</v>
      </c>
      <c r="AF29" s="11" t="str">
        <f t="shared" si="3"/>
        <v>ІІ ур</v>
      </c>
    </row>
    <row r="30" spans="2:32" x14ac:dyDescent="0.25">
      <c r="B30" s="1">
        <v>22</v>
      </c>
      <c r="C30" s="1" t="s">
        <v>99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4">
        <f t="shared" si="4"/>
        <v>5</v>
      </c>
      <c r="J30" s="5">
        <f t="shared" si="5"/>
        <v>1</v>
      </c>
      <c r="K30" s="11" t="str">
        <f t="shared" si="0"/>
        <v>І ур</v>
      </c>
      <c r="L30" s="1">
        <v>1</v>
      </c>
      <c r="M30" s="1">
        <v>2</v>
      </c>
      <c r="N30" s="1">
        <v>2</v>
      </c>
      <c r="O30" s="1">
        <v>1</v>
      </c>
      <c r="P30" s="1">
        <v>2</v>
      </c>
      <c r="Q30" s="1">
        <v>2</v>
      </c>
      <c r="R30" s="4">
        <f t="shared" si="6"/>
        <v>10</v>
      </c>
      <c r="S30" s="5">
        <f t="shared" si="7"/>
        <v>1.6666666666666667</v>
      </c>
      <c r="T30" s="11" t="str">
        <f t="shared" si="1"/>
        <v>ІІ ур</v>
      </c>
      <c r="U30" s="1">
        <v>2</v>
      </c>
      <c r="V30" s="1">
        <v>1</v>
      </c>
      <c r="W30" s="1">
        <v>2</v>
      </c>
      <c r="X30" s="1">
        <v>1</v>
      </c>
      <c r="Y30" s="1">
        <v>2</v>
      </c>
      <c r="Z30" s="1">
        <v>1</v>
      </c>
      <c r="AA30" s="4">
        <f t="shared" si="8"/>
        <v>9</v>
      </c>
      <c r="AB30" s="5">
        <f t="shared" si="9"/>
        <v>1.5</v>
      </c>
      <c r="AC30" s="11" t="str">
        <f t="shared" si="2"/>
        <v>І ур</v>
      </c>
      <c r="AD30" s="7">
        <f t="shared" si="10"/>
        <v>24</v>
      </c>
      <c r="AE30" s="6">
        <f t="shared" si="11"/>
        <v>1.411764705882353</v>
      </c>
      <c r="AF30" s="11" t="str">
        <f t="shared" si="3"/>
        <v>І ур</v>
      </c>
    </row>
    <row r="31" spans="2:32" x14ac:dyDescent="0.25">
      <c r="B31" s="1">
        <v>23</v>
      </c>
      <c r="C31" s="1" t="s">
        <v>102</v>
      </c>
      <c r="D31" s="1">
        <v>2</v>
      </c>
      <c r="E31" s="1">
        <v>1</v>
      </c>
      <c r="F31" s="1">
        <v>2</v>
      </c>
      <c r="G31" s="1">
        <v>1</v>
      </c>
      <c r="H31" s="1">
        <v>2</v>
      </c>
      <c r="I31" s="4">
        <f t="shared" si="4"/>
        <v>8</v>
      </c>
      <c r="J31" s="5">
        <f t="shared" si="5"/>
        <v>1.6</v>
      </c>
      <c r="K31" s="11" t="str">
        <f t="shared" si="0"/>
        <v>ІІ ур</v>
      </c>
      <c r="L31" s="1">
        <v>1</v>
      </c>
      <c r="M31" s="1">
        <v>2</v>
      </c>
      <c r="N31" s="1">
        <v>1</v>
      </c>
      <c r="O31" s="1">
        <v>2</v>
      </c>
      <c r="P31" s="1">
        <v>1</v>
      </c>
      <c r="Q31" s="1">
        <v>2</v>
      </c>
      <c r="R31" s="4">
        <f t="shared" si="6"/>
        <v>9</v>
      </c>
      <c r="S31" s="5">
        <f t="shared" si="7"/>
        <v>1.5</v>
      </c>
      <c r="T31" s="11" t="str">
        <f t="shared" si="1"/>
        <v>І ур</v>
      </c>
      <c r="U31" s="1">
        <v>1</v>
      </c>
      <c r="V31" s="1">
        <v>1</v>
      </c>
      <c r="W31" s="1">
        <v>1</v>
      </c>
      <c r="X31" s="1">
        <v>2</v>
      </c>
      <c r="Y31" s="1">
        <v>2</v>
      </c>
      <c r="Z31" s="1">
        <v>2</v>
      </c>
      <c r="AA31" s="4">
        <f t="shared" si="8"/>
        <v>9</v>
      </c>
      <c r="AB31" s="5">
        <f t="shared" si="9"/>
        <v>1.5</v>
      </c>
      <c r="AC31" s="11" t="str">
        <f t="shared" si="2"/>
        <v>І ур</v>
      </c>
      <c r="AD31" s="7">
        <f t="shared" si="10"/>
        <v>26</v>
      </c>
      <c r="AE31" s="6">
        <f t="shared" si="11"/>
        <v>1.5294117647058822</v>
      </c>
      <c r="AF31" s="11" t="str">
        <f t="shared" si="3"/>
        <v>І ур</v>
      </c>
    </row>
    <row r="32" spans="2:32" x14ac:dyDescent="0.25">
      <c r="B32" s="1">
        <v>24</v>
      </c>
      <c r="C32" s="1" t="s">
        <v>112</v>
      </c>
      <c r="D32" s="1">
        <v>2</v>
      </c>
      <c r="E32" s="1">
        <v>2</v>
      </c>
      <c r="F32" s="1">
        <v>2</v>
      </c>
      <c r="G32" s="1">
        <v>2</v>
      </c>
      <c r="H32" s="1">
        <v>2</v>
      </c>
      <c r="I32" s="4">
        <f t="shared" si="4"/>
        <v>10</v>
      </c>
      <c r="J32" s="5">
        <f t="shared" si="5"/>
        <v>2</v>
      </c>
      <c r="K32" s="11" t="str">
        <f t="shared" si="0"/>
        <v>ІІ ур</v>
      </c>
      <c r="L32" s="1">
        <v>2</v>
      </c>
      <c r="M32" s="1">
        <v>2</v>
      </c>
      <c r="N32" s="1">
        <v>2</v>
      </c>
      <c r="O32" s="1">
        <v>2</v>
      </c>
      <c r="P32" s="1">
        <v>2</v>
      </c>
      <c r="Q32" s="1">
        <v>2</v>
      </c>
      <c r="R32" s="4">
        <f t="shared" si="6"/>
        <v>12</v>
      </c>
      <c r="S32" s="5">
        <f t="shared" si="7"/>
        <v>2</v>
      </c>
      <c r="T32" s="11" t="str">
        <f t="shared" si="1"/>
        <v>ІІ ур</v>
      </c>
      <c r="U32" s="1">
        <v>2</v>
      </c>
      <c r="V32" s="1">
        <v>1</v>
      </c>
      <c r="W32" s="1">
        <v>2</v>
      </c>
      <c r="X32" s="1">
        <v>1</v>
      </c>
      <c r="Y32" s="1">
        <v>2</v>
      </c>
      <c r="Z32" s="1">
        <v>1</v>
      </c>
      <c r="AA32" s="4">
        <f t="shared" si="8"/>
        <v>9</v>
      </c>
      <c r="AB32" s="5">
        <f t="shared" si="9"/>
        <v>1.5</v>
      </c>
      <c r="AC32" s="11" t="str">
        <f t="shared" si="2"/>
        <v>І ур</v>
      </c>
      <c r="AD32" s="7">
        <f t="shared" si="10"/>
        <v>31</v>
      </c>
      <c r="AE32" s="6">
        <f t="shared" si="11"/>
        <v>1.8235294117647058</v>
      </c>
      <c r="AF32" s="11" t="str">
        <f t="shared" si="3"/>
        <v>ІІ ур</v>
      </c>
    </row>
    <row r="33" spans="2:32" x14ac:dyDescent="0.25">
      <c r="B33" s="1">
        <v>25</v>
      </c>
      <c r="C33" s="1" t="s">
        <v>113</v>
      </c>
      <c r="D33" s="1">
        <v>1</v>
      </c>
      <c r="E33" s="1">
        <v>2</v>
      </c>
      <c r="F33" s="1">
        <v>2</v>
      </c>
      <c r="G33" s="1">
        <v>2</v>
      </c>
      <c r="H33" s="1">
        <v>2</v>
      </c>
      <c r="I33" s="4">
        <f t="shared" si="4"/>
        <v>9</v>
      </c>
      <c r="J33" s="5">
        <f t="shared" si="5"/>
        <v>1.8</v>
      </c>
      <c r="K33" s="11" t="str">
        <f t="shared" si="0"/>
        <v>ІІ ур</v>
      </c>
      <c r="L33" s="1">
        <v>2</v>
      </c>
      <c r="M33" s="1">
        <v>2</v>
      </c>
      <c r="N33" s="1">
        <v>2</v>
      </c>
      <c r="O33" s="1">
        <v>2</v>
      </c>
      <c r="P33" s="1">
        <v>2</v>
      </c>
      <c r="Q33" s="1">
        <v>2</v>
      </c>
      <c r="R33" s="4">
        <f t="shared" si="6"/>
        <v>12</v>
      </c>
      <c r="S33" s="5">
        <f t="shared" si="7"/>
        <v>2</v>
      </c>
      <c r="T33" s="11" t="str">
        <f t="shared" si="1"/>
        <v>ІІ ур</v>
      </c>
      <c r="U33" s="1">
        <v>2</v>
      </c>
      <c r="V33" s="1">
        <v>2</v>
      </c>
      <c r="W33" s="1">
        <v>2</v>
      </c>
      <c r="X33" s="1">
        <v>2</v>
      </c>
      <c r="Y33" s="1">
        <v>2</v>
      </c>
      <c r="Z33" s="1">
        <v>2</v>
      </c>
      <c r="AA33" s="4">
        <f t="shared" si="8"/>
        <v>12</v>
      </c>
      <c r="AB33" s="5">
        <f t="shared" si="9"/>
        <v>2</v>
      </c>
      <c r="AC33" s="11" t="str">
        <f t="shared" si="2"/>
        <v>ІІ ур</v>
      </c>
      <c r="AD33" s="7">
        <f t="shared" si="10"/>
        <v>33</v>
      </c>
      <c r="AE33" s="6">
        <f t="shared" si="11"/>
        <v>1.9411764705882353</v>
      </c>
      <c r="AF33" s="11" t="str">
        <f t="shared" si="3"/>
        <v>ІІ ур</v>
      </c>
    </row>
    <row r="34" spans="2:32" x14ac:dyDescent="0.25">
      <c r="B34" s="31"/>
      <c r="C34" s="31"/>
      <c r="D34" s="34"/>
      <c r="E34" s="35"/>
      <c r="F34" s="35"/>
      <c r="G34" s="35"/>
      <c r="H34" s="35"/>
      <c r="I34" s="36"/>
      <c r="J34" s="1" t="s">
        <v>13</v>
      </c>
      <c r="K34" s="9" t="s">
        <v>9</v>
      </c>
      <c r="L34" s="34"/>
      <c r="M34" s="35"/>
      <c r="N34" s="35"/>
      <c r="O34" s="35"/>
      <c r="P34" s="35"/>
      <c r="Q34" s="35"/>
      <c r="R34" s="36"/>
      <c r="S34" s="1" t="s">
        <v>13</v>
      </c>
      <c r="T34" s="9" t="s">
        <v>9</v>
      </c>
      <c r="U34" s="34"/>
      <c r="V34" s="35"/>
      <c r="W34" s="35"/>
      <c r="X34" s="35"/>
      <c r="Y34" s="35"/>
      <c r="Z34" s="35"/>
      <c r="AA34" s="36"/>
      <c r="AB34" s="1" t="s">
        <v>13</v>
      </c>
      <c r="AC34" s="9" t="s">
        <v>9</v>
      </c>
      <c r="AD34" s="2"/>
      <c r="AE34" s="2"/>
      <c r="AF34" s="2"/>
    </row>
    <row r="35" spans="2:32" x14ac:dyDescent="0.25">
      <c r="B35" s="32"/>
      <c r="C35" s="32"/>
      <c r="D35" s="34" t="s">
        <v>19</v>
      </c>
      <c r="E35" s="35"/>
      <c r="F35" s="35"/>
      <c r="G35" s="35"/>
      <c r="H35" s="35"/>
      <c r="I35" s="36"/>
      <c r="J35" s="8">
        <f>COUNTA(C9:C33)</f>
        <v>25</v>
      </c>
      <c r="K35" s="8">
        <v>100</v>
      </c>
      <c r="L35" s="34" t="s">
        <v>19</v>
      </c>
      <c r="M35" s="35"/>
      <c r="N35" s="35"/>
      <c r="O35" s="35"/>
      <c r="P35" s="35"/>
      <c r="Q35" s="35"/>
      <c r="R35" s="36"/>
      <c r="S35" s="8">
        <f>COUNTA(C9:C33)</f>
        <v>25</v>
      </c>
      <c r="T35" s="8">
        <v>100</v>
      </c>
      <c r="U35" s="34" t="s">
        <v>19</v>
      </c>
      <c r="V35" s="35"/>
      <c r="W35" s="35"/>
      <c r="X35" s="35"/>
      <c r="Y35" s="35"/>
      <c r="Z35" s="35"/>
      <c r="AA35" s="36"/>
      <c r="AB35" s="8">
        <f>COUNTA(C9:C33)</f>
        <v>25</v>
      </c>
      <c r="AC35" s="8">
        <v>100</v>
      </c>
      <c r="AD35" s="2"/>
      <c r="AE35" s="2"/>
      <c r="AF35" s="2"/>
    </row>
    <row r="36" spans="2:32" x14ac:dyDescent="0.25">
      <c r="B36" s="32"/>
      <c r="C36" s="32"/>
      <c r="D36" s="34" t="s">
        <v>24</v>
      </c>
      <c r="E36" s="35"/>
      <c r="F36" s="35"/>
      <c r="G36" s="35"/>
      <c r="H36" s="35"/>
      <c r="I36" s="36"/>
      <c r="J36" s="12">
        <f>COUNTIF(K9:K33,"І ур")</f>
        <v>15</v>
      </c>
      <c r="K36" s="3">
        <f>(J36/J35)*100</f>
        <v>60</v>
      </c>
      <c r="L36" s="34" t="s">
        <v>24</v>
      </c>
      <c r="M36" s="35"/>
      <c r="N36" s="35"/>
      <c r="O36" s="35"/>
      <c r="P36" s="35"/>
      <c r="Q36" s="35"/>
      <c r="R36" s="36"/>
      <c r="S36" s="12">
        <f>COUNTIF(T9:T33,"І ур")</f>
        <v>14</v>
      </c>
      <c r="T36" s="3">
        <f>(S36/S35)*100</f>
        <v>56.000000000000007</v>
      </c>
      <c r="U36" s="34" t="s">
        <v>24</v>
      </c>
      <c r="V36" s="35"/>
      <c r="W36" s="35"/>
      <c r="X36" s="35"/>
      <c r="Y36" s="35"/>
      <c r="Z36" s="35"/>
      <c r="AA36" s="36"/>
      <c r="AB36" s="12">
        <f>COUNTIF(AC9:AC33,"І ур")</f>
        <v>20</v>
      </c>
      <c r="AC36" s="3">
        <f>(AB36/AB35)*100</f>
        <v>80</v>
      </c>
      <c r="AD36" s="2"/>
      <c r="AE36" s="2"/>
      <c r="AF36" s="2"/>
    </row>
    <row r="37" spans="2:32" x14ac:dyDescent="0.25">
      <c r="B37" s="32"/>
      <c r="C37" s="32"/>
      <c r="D37" s="34" t="s">
        <v>25</v>
      </c>
      <c r="E37" s="35"/>
      <c r="F37" s="35"/>
      <c r="G37" s="35"/>
      <c r="H37" s="35"/>
      <c r="I37" s="36"/>
      <c r="J37" s="12">
        <f>COUNTIF(K9:K33,"ІІ ур")</f>
        <v>10</v>
      </c>
      <c r="K37" s="3">
        <f>(J37/J35)*100</f>
        <v>40</v>
      </c>
      <c r="L37" s="34" t="s">
        <v>25</v>
      </c>
      <c r="M37" s="35"/>
      <c r="N37" s="35"/>
      <c r="O37" s="35"/>
      <c r="P37" s="35"/>
      <c r="Q37" s="35"/>
      <c r="R37" s="36"/>
      <c r="S37" s="12">
        <f>COUNTIF(T9:T33,"ІІ ур")</f>
        <v>11</v>
      </c>
      <c r="T37" s="3">
        <f>(S37/S35)*100</f>
        <v>44</v>
      </c>
      <c r="U37" s="34" t="s">
        <v>25</v>
      </c>
      <c r="V37" s="35"/>
      <c r="W37" s="35"/>
      <c r="X37" s="35"/>
      <c r="Y37" s="35"/>
      <c r="Z37" s="35"/>
      <c r="AA37" s="36"/>
      <c r="AB37" s="12">
        <f>COUNTIF(AC9:AC33,"ІІ ур")</f>
        <v>5</v>
      </c>
      <c r="AC37" s="3">
        <f>(AB37/AB35)*100</f>
        <v>20</v>
      </c>
      <c r="AD37" s="2"/>
      <c r="AE37" s="2"/>
      <c r="AF37" s="2"/>
    </row>
    <row r="38" spans="2:32" x14ac:dyDescent="0.25">
      <c r="B38" s="32"/>
      <c r="C38" s="32"/>
      <c r="D38" s="34" t="s">
        <v>26</v>
      </c>
      <c r="E38" s="35"/>
      <c r="F38" s="35"/>
      <c r="G38" s="35"/>
      <c r="H38" s="35"/>
      <c r="I38" s="36"/>
      <c r="J38" s="12">
        <f>COUNTIF(K9:K33,"ІІІ ур")</f>
        <v>0</v>
      </c>
      <c r="K38" s="3">
        <f>(J38/J35)*100</f>
        <v>0</v>
      </c>
      <c r="L38" s="34" t="s">
        <v>26</v>
      </c>
      <c r="M38" s="35"/>
      <c r="N38" s="35"/>
      <c r="O38" s="35"/>
      <c r="P38" s="35"/>
      <c r="Q38" s="35"/>
      <c r="R38" s="36"/>
      <c r="S38" s="12">
        <f>COUNTIF(T9:T33,"ІІІ ур")</f>
        <v>0</v>
      </c>
      <c r="T38" s="3">
        <f>(S38/S35)*100</f>
        <v>0</v>
      </c>
      <c r="U38" s="34" t="s">
        <v>26</v>
      </c>
      <c r="V38" s="35"/>
      <c r="W38" s="35"/>
      <c r="X38" s="35"/>
      <c r="Y38" s="35"/>
      <c r="Z38" s="35"/>
      <c r="AA38" s="36"/>
      <c r="AB38" s="12">
        <f>COUNTIF(AC9:AC33,"ІІІ ур")</f>
        <v>0</v>
      </c>
      <c r="AC38" s="3">
        <f>(AB38/AB35)*100</f>
        <v>0</v>
      </c>
      <c r="AD38" s="2"/>
      <c r="AE38" s="2"/>
      <c r="AF38" s="2"/>
    </row>
    <row r="39" spans="2:32" x14ac:dyDescent="0.25">
      <c r="B39" s="32"/>
      <c r="C39" s="32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6"/>
      <c r="AE39" s="1" t="s">
        <v>13</v>
      </c>
      <c r="AF39" s="9" t="s">
        <v>9</v>
      </c>
    </row>
    <row r="40" spans="2:32" x14ac:dyDescent="0.25">
      <c r="B40" s="32"/>
      <c r="C40" s="32"/>
      <c r="D40" s="37" t="s">
        <v>20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9"/>
      <c r="AE40" s="8">
        <f>COUNTA(C9:C33)</f>
        <v>25</v>
      </c>
      <c r="AF40" s="8">
        <v>100</v>
      </c>
    </row>
    <row r="41" spans="2:32" x14ac:dyDescent="0.25">
      <c r="B41" s="32"/>
      <c r="C41" s="32"/>
      <c r="D41" s="40" t="s">
        <v>21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12">
        <f>COUNTIF(AF9:AF33,"І ур")</f>
        <v>18</v>
      </c>
      <c r="AF41" s="3">
        <f>(AE41/AE40)*100</f>
        <v>72</v>
      </c>
    </row>
    <row r="42" spans="2:32" x14ac:dyDescent="0.25">
      <c r="B42" s="32"/>
      <c r="C42" s="32"/>
      <c r="D42" s="40" t="s">
        <v>22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12">
        <f>COUNTIF(AF9:AF33,"ІІ ур")</f>
        <v>7</v>
      </c>
      <c r="AF42" s="3">
        <f>(AE42/AE40)*100</f>
        <v>28.000000000000004</v>
      </c>
    </row>
    <row r="43" spans="2:32" x14ac:dyDescent="0.25">
      <c r="B43" s="33"/>
      <c r="C43" s="33"/>
      <c r="D43" s="40" t="s">
        <v>23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12">
        <f>COUNTIF(AF9:AF33,"ІІІ ур")</f>
        <v>0</v>
      </c>
      <c r="AF43" s="3">
        <f>(AE43/AE40)*100</f>
        <v>0</v>
      </c>
    </row>
    <row r="100" spans="10:11" x14ac:dyDescent="0.25">
      <c r="J100" s="10">
        <v>1</v>
      </c>
      <c r="K100" s="10" t="s">
        <v>16</v>
      </c>
    </row>
    <row r="101" spans="10:11" x14ac:dyDescent="0.25">
      <c r="J101" s="10">
        <v>1.6</v>
      </c>
      <c r="K101" s="10" t="s">
        <v>17</v>
      </c>
    </row>
    <row r="102" spans="10:11" x14ac:dyDescent="0.25">
      <c r="J102" s="10">
        <v>2.6</v>
      </c>
      <c r="K102" s="10" t="s">
        <v>18</v>
      </c>
    </row>
  </sheetData>
  <mergeCells count="43">
    <mergeCell ref="L38:R38"/>
    <mergeCell ref="AB7:AB8"/>
    <mergeCell ref="K7:K8"/>
    <mergeCell ref="R7:R8"/>
    <mergeCell ref="S7:S8"/>
    <mergeCell ref="T7:T8"/>
    <mergeCell ref="D37:I37"/>
    <mergeCell ref="L34:R34"/>
    <mergeCell ref="L35:R35"/>
    <mergeCell ref="L36:R36"/>
    <mergeCell ref="L37:R37"/>
    <mergeCell ref="B34:B43"/>
    <mergeCell ref="C34:C43"/>
    <mergeCell ref="D34:I34"/>
    <mergeCell ref="D35:I35"/>
    <mergeCell ref="U37:AA37"/>
    <mergeCell ref="U38:AA38"/>
    <mergeCell ref="D40:AD40"/>
    <mergeCell ref="D38:I38"/>
    <mergeCell ref="D39:AD39"/>
    <mergeCell ref="D41:AD41"/>
    <mergeCell ref="D42:AD42"/>
    <mergeCell ref="D43:AD43"/>
    <mergeCell ref="U34:AA34"/>
    <mergeCell ref="U35:AA35"/>
    <mergeCell ref="U36:AA36"/>
    <mergeCell ref="D36:I36"/>
    <mergeCell ref="A2:AG2"/>
    <mergeCell ref="A3:AG3"/>
    <mergeCell ref="A4:AG4"/>
    <mergeCell ref="B6:AF6"/>
    <mergeCell ref="B7:B8"/>
    <mergeCell ref="C7:C8"/>
    <mergeCell ref="D7:H7"/>
    <mergeCell ref="L7:Q7"/>
    <mergeCell ref="U7:Z7"/>
    <mergeCell ref="AD7:AD8"/>
    <mergeCell ref="AE7:AE8"/>
    <mergeCell ref="AF7:AF8"/>
    <mergeCell ref="I7:I8"/>
    <mergeCell ref="J7:J8"/>
    <mergeCell ref="AC7:AC8"/>
    <mergeCell ref="AA7:A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92"/>
  <sheetViews>
    <sheetView topLeftCell="D23" zoomScale="80" zoomScaleNormal="80" workbookViewId="0">
      <selection activeCell="Q42" sqref="Q42:Z42"/>
    </sheetView>
  </sheetViews>
  <sheetFormatPr defaultRowHeight="15" x14ac:dyDescent="0.25"/>
  <cols>
    <col min="2" max="2" width="5" customWidth="1"/>
    <col min="3" max="3" width="27.7109375" customWidth="1"/>
    <col min="4" max="4" width="15.140625" customWidth="1"/>
    <col min="5" max="5" width="9.28515625" customWidth="1"/>
    <col min="6" max="6" width="9.85546875" customWidth="1"/>
    <col min="7" max="7" width="4.42578125" customWidth="1"/>
    <col min="8" max="8" width="5" customWidth="1"/>
    <col min="9" max="9" width="9.5703125" customWidth="1"/>
    <col min="10" max="10" width="7.85546875" customWidth="1"/>
    <col min="11" max="11" width="5" customWidth="1"/>
    <col min="12" max="12" width="7.7109375" customWidth="1"/>
    <col min="13" max="13" width="5.28515625" customWidth="1"/>
    <col min="14" max="15" width="4.7109375" customWidth="1"/>
    <col min="16" max="16" width="10.7109375" customWidth="1"/>
    <col min="17" max="17" width="9" customWidth="1"/>
    <col min="18" max="19" width="5.85546875" customWidth="1"/>
    <col min="20" max="20" width="9.85546875" customWidth="1"/>
    <col min="21" max="21" width="5.85546875" customWidth="1"/>
    <col min="22" max="22" width="8.5703125" customWidth="1"/>
    <col min="23" max="23" width="6.5703125" customWidth="1"/>
    <col min="24" max="24" width="8.85546875" customWidth="1"/>
    <col min="25" max="25" width="6.5703125" customWidth="1"/>
    <col min="26" max="26" width="4.42578125" customWidth="1"/>
    <col min="27" max="27" width="5" customWidth="1"/>
    <col min="28" max="28" width="8.85546875" customWidth="1"/>
  </cols>
  <sheetData>
    <row r="2" spans="1:32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x14ac:dyDescent="0.25">
      <c r="A3" s="15" t="s">
        <v>78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x14ac:dyDescent="0.25">
      <c r="A4" s="15" t="s">
        <v>114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6" spans="1:32" x14ac:dyDescent="0.25">
      <c r="B6" s="16" t="s">
        <v>79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6"/>
      <c r="AD6" s="16"/>
      <c r="AE6" s="16"/>
    </row>
    <row r="7" spans="1:32" ht="81.75" customHeight="1" x14ac:dyDescent="0.25">
      <c r="B7" s="18" t="s">
        <v>2</v>
      </c>
      <c r="C7" s="41" t="s">
        <v>3</v>
      </c>
      <c r="D7" s="20" t="s">
        <v>10</v>
      </c>
      <c r="E7" s="21"/>
      <c r="F7" s="22"/>
      <c r="G7" s="28" t="s">
        <v>11</v>
      </c>
      <c r="H7" s="29" t="s">
        <v>12</v>
      </c>
      <c r="I7" s="30" t="s">
        <v>14</v>
      </c>
      <c r="J7" s="23" t="s">
        <v>4</v>
      </c>
      <c r="K7" s="23"/>
      <c r="L7" s="23"/>
      <c r="M7" s="23"/>
      <c r="N7" s="28" t="s">
        <v>11</v>
      </c>
      <c r="O7" s="29" t="s">
        <v>12</v>
      </c>
      <c r="P7" s="30" t="s">
        <v>14</v>
      </c>
      <c r="Q7" s="20" t="s">
        <v>5</v>
      </c>
      <c r="R7" s="21"/>
      <c r="S7" s="21"/>
      <c r="T7" s="21"/>
      <c r="U7" s="21"/>
      <c r="V7" s="21"/>
      <c r="W7" s="21"/>
      <c r="X7" s="21"/>
      <c r="Y7" s="22"/>
      <c r="Z7" s="43" t="s">
        <v>11</v>
      </c>
      <c r="AA7" s="45" t="s">
        <v>12</v>
      </c>
      <c r="AB7" s="47" t="s">
        <v>14</v>
      </c>
      <c r="AC7" s="24" t="s">
        <v>6</v>
      </c>
      <c r="AD7" s="26" t="s">
        <v>7</v>
      </c>
      <c r="AE7" s="27" t="s">
        <v>8</v>
      </c>
    </row>
    <row r="8" spans="1:32" ht="225" customHeight="1" x14ac:dyDescent="0.25">
      <c r="B8" s="18"/>
      <c r="C8" s="42"/>
      <c r="D8" s="13" t="s">
        <v>45</v>
      </c>
      <c r="E8" s="13" t="s">
        <v>46</v>
      </c>
      <c r="F8" s="13" t="s">
        <v>47</v>
      </c>
      <c r="G8" s="28"/>
      <c r="H8" s="29"/>
      <c r="I8" s="30"/>
      <c r="J8" s="13" t="s">
        <v>48</v>
      </c>
      <c r="K8" s="13" t="s">
        <v>49</v>
      </c>
      <c r="L8" s="13" t="s">
        <v>50</v>
      </c>
      <c r="M8" s="13" t="s">
        <v>51</v>
      </c>
      <c r="N8" s="28"/>
      <c r="O8" s="29"/>
      <c r="P8" s="30"/>
      <c r="Q8" s="13" t="s">
        <v>52</v>
      </c>
      <c r="R8" s="13" t="s">
        <v>53</v>
      </c>
      <c r="S8" s="13" t="s">
        <v>54</v>
      </c>
      <c r="T8" s="13" t="s">
        <v>55</v>
      </c>
      <c r="U8" s="13" t="s">
        <v>56</v>
      </c>
      <c r="V8" s="13" t="s">
        <v>57</v>
      </c>
      <c r="W8" s="13" t="s">
        <v>58</v>
      </c>
      <c r="X8" s="13" t="s">
        <v>59</v>
      </c>
      <c r="Y8" s="13" t="s">
        <v>60</v>
      </c>
      <c r="Z8" s="44"/>
      <c r="AA8" s="46"/>
      <c r="AB8" s="48"/>
      <c r="AC8" s="25"/>
      <c r="AD8" s="26"/>
      <c r="AE8" s="27"/>
    </row>
    <row r="9" spans="1:32" ht="15" customHeight="1" x14ac:dyDescent="0.25">
      <c r="B9" s="1">
        <v>1</v>
      </c>
      <c r="C9" s="14" t="s">
        <v>115</v>
      </c>
      <c r="D9" s="1">
        <v>2</v>
      </c>
      <c r="E9" s="1">
        <v>2</v>
      </c>
      <c r="F9" s="1">
        <v>3</v>
      </c>
      <c r="G9" s="4">
        <f>SUM(D9:F9)</f>
        <v>7</v>
      </c>
      <c r="H9" s="5">
        <f>AVERAGE(D9:F9)</f>
        <v>2.3333333333333335</v>
      </c>
      <c r="I9" s="11" t="str">
        <f t="shared" ref="I9:I38" si="0">IF(D9="","",VLOOKUP(H9,$J$90:$K$92,2,TRUE))</f>
        <v>ІІ ур</v>
      </c>
      <c r="J9" s="1">
        <v>3</v>
      </c>
      <c r="K9" s="1">
        <v>2</v>
      </c>
      <c r="L9" s="1">
        <v>3</v>
      </c>
      <c r="M9" s="1">
        <v>3</v>
      </c>
      <c r="N9" s="4">
        <f>SUM(J9:M9)</f>
        <v>11</v>
      </c>
      <c r="O9" s="5">
        <f>AVERAGE(J9:M9)</f>
        <v>2.75</v>
      </c>
      <c r="P9" s="11" t="str">
        <f t="shared" ref="P9:P38" si="1">IF(H9="","",VLOOKUP(O9,$J$90:$K$92,2,TRUE))</f>
        <v>ІІІ ур</v>
      </c>
      <c r="Q9" s="1">
        <v>3</v>
      </c>
      <c r="R9" s="1">
        <v>2</v>
      </c>
      <c r="S9" s="1">
        <v>3</v>
      </c>
      <c r="T9" s="1">
        <v>2</v>
      </c>
      <c r="U9" s="1">
        <v>3</v>
      </c>
      <c r="V9" s="1">
        <v>2</v>
      </c>
      <c r="W9" s="1">
        <v>3</v>
      </c>
      <c r="X9" s="1">
        <v>2</v>
      </c>
      <c r="Y9" s="1">
        <v>3</v>
      </c>
      <c r="Z9" s="4">
        <f t="shared" ref="Z9:Z37" si="2">SUM(Q9:Y9)</f>
        <v>23</v>
      </c>
      <c r="AA9" s="5">
        <f t="shared" ref="AA9:AA38" si="3">AVERAGE(Q9:Y9)</f>
        <v>2.5555555555555554</v>
      </c>
      <c r="AB9" s="11" t="str">
        <f t="shared" ref="AB9:AB38" si="4">IF(T9="","",VLOOKUP(AA9,$J$90:$K$92,2,TRUE))</f>
        <v>ІІ ур</v>
      </c>
      <c r="AC9" s="7">
        <f t="shared" ref="AC9:AC38" si="5">G9+N9+Z9</f>
        <v>41</v>
      </c>
      <c r="AD9" s="6">
        <f>AC9/16</f>
        <v>2.5625</v>
      </c>
      <c r="AE9" s="11" t="str">
        <f t="shared" ref="AE9:AE38" si="6">IF(W9="","",VLOOKUP(AD9,$J$90:$K$92,2,TRUE))</f>
        <v>ІІ ур</v>
      </c>
    </row>
    <row r="10" spans="1:32" ht="15" customHeight="1" x14ac:dyDescent="0.25">
      <c r="B10" s="1">
        <v>2</v>
      </c>
      <c r="C10" s="14" t="s">
        <v>101</v>
      </c>
      <c r="D10" s="1">
        <v>2</v>
      </c>
      <c r="E10" s="1">
        <v>2</v>
      </c>
      <c r="F10" s="1">
        <v>3</v>
      </c>
      <c r="G10" s="4">
        <v>3</v>
      </c>
      <c r="H10" s="5">
        <f>AVERAGE(D10:G10)</f>
        <v>2.5</v>
      </c>
      <c r="I10" s="11" t="str">
        <f t="shared" si="0"/>
        <v>ІІ ур</v>
      </c>
      <c r="J10" s="1">
        <v>2</v>
      </c>
      <c r="K10" s="1">
        <v>2</v>
      </c>
      <c r="L10" s="1">
        <v>3</v>
      </c>
      <c r="M10" s="1">
        <v>3</v>
      </c>
      <c r="N10" s="4">
        <v>4</v>
      </c>
      <c r="O10" s="5">
        <f>AVERAGE(J10:N10)</f>
        <v>2.8</v>
      </c>
      <c r="P10" s="11" t="str">
        <f t="shared" si="1"/>
        <v>ІІІ ур</v>
      </c>
      <c r="Q10" s="1">
        <v>2</v>
      </c>
      <c r="R10" s="1">
        <v>3</v>
      </c>
      <c r="S10" s="1">
        <v>2</v>
      </c>
      <c r="T10" s="1">
        <v>3</v>
      </c>
      <c r="U10" s="1">
        <v>2</v>
      </c>
      <c r="V10" s="1">
        <v>3</v>
      </c>
      <c r="W10" s="1">
        <v>3</v>
      </c>
      <c r="X10" s="1">
        <v>3</v>
      </c>
      <c r="Y10" s="1">
        <v>3</v>
      </c>
      <c r="Z10" s="4">
        <f t="shared" si="2"/>
        <v>24</v>
      </c>
      <c r="AA10" s="5">
        <f t="shared" si="3"/>
        <v>2.6666666666666665</v>
      </c>
      <c r="AB10" s="11" t="str">
        <f t="shared" si="4"/>
        <v>ІІІ ур</v>
      </c>
      <c r="AC10" s="7">
        <f t="shared" si="5"/>
        <v>31</v>
      </c>
      <c r="AD10" s="6">
        <f t="shared" ref="AD10:AD38" si="7">AC10/16</f>
        <v>1.9375</v>
      </c>
      <c r="AE10" s="11" t="str">
        <f t="shared" si="6"/>
        <v>ІІ ур</v>
      </c>
    </row>
    <row r="11" spans="1:32" ht="15" customHeight="1" x14ac:dyDescent="0.25">
      <c r="B11" s="1">
        <v>3</v>
      </c>
      <c r="C11" s="14" t="s">
        <v>83</v>
      </c>
      <c r="D11" s="1">
        <v>2</v>
      </c>
      <c r="E11" s="1">
        <v>3</v>
      </c>
      <c r="F11" s="1">
        <v>3</v>
      </c>
      <c r="G11" s="4">
        <f t="shared" ref="G11:G38" si="8">SUM(D11:F11)</f>
        <v>8</v>
      </c>
      <c r="H11" s="5">
        <f t="shared" ref="H11:H38" si="9">AVERAGE(D11:F11)</f>
        <v>2.6666666666666665</v>
      </c>
      <c r="I11" s="11" t="str">
        <f t="shared" si="0"/>
        <v>ІІІ ур</v>
      </c>
      <c r="J11" s="1">
        <v>2</v>
      </c>
      <c r="K11" s="1">
        <v>3</v>
      </c>
      <c r="L11" s="1">
        <v>2</v>
      </c>
      <c r="M11" s="1">
        <v>3</v>
      </c>
      <c r="N11" s="4">
        <f t="shared" ref="N11:N38" si="10">SUM(J11:M11)</f>
        <v>10</v>
      </c>
      <c r="O11" s="5">
        <f t="shared" ref="O11:O38" si="11">AVERAGE(J11:M11)</f>
        <v>2.5</v>
      </c>
      <c r="P11" s="11" t="str">
        <f t="shared" si="1"/>
        <v>ІІ ур</v>
      </c>
      <c r="Q11" s="1">
        <v>3</v>
      </c>
      <c r="R11" s="1">
        <v>2</v>
      </c>
      <c r="S11" s="1">
        <v>3</v>
      </c>
      <c r="T11" s="1">
        <v>2</v>
      </c>
      <c r="U11" s="1">
        <v>2</v>
      </c>
      <c r="V11" s="1">
        <v>3</v>
      </c>
      <c r="W11" s="1">
        <v>3</v>
      </c>
      <c r="X11" s="1">
        <v>3</v>
      </c>
      <c r="Y11" s="1">
        <v>3</v>
      </c>
      <c r="Z11" s="4">
        <f t="shared" si="2"/>
        <v>24</v>
      </c>
      <c r="AA11" s="5">
        <f t="shared" si="3"/>
        <v>2.6666666666666665</v>
      </c>
      <c r="AB11" s="11" t="str">
        <f t="shared" si="4"/>
        <v>ІІІ ур</v>
      </c>
      <c r="AC11" s="7">
        <f t="shared" si="5"/>
        <v>42</v>
      </c>
      <c r="AD11" s="6">
        <f t="shared" si="7"/>
        <v>2.625</v>
      </c>
      <c r="AE11" s="11" t="str">
        <f t="shared" si="6"/>
        <v>ІІІ ур</v>
      </c>
    </row>
    <row r="12" spans="1:32" ht="15" customHeight="1" x14ac:dyDescent="0.25">
      <c r="B12" s="1">
        <v>4</v>
      </c>
      <c r="C12" s="14" t="s">
        <v>89</v>
      </c>
      <c r="D12" s="1">
        <v>2</v>
      </c>
      <c r="E12" s="1">
        <v>2</v>
      </c>
      <c r="F12" s="1">
        <v>3</v>
      </c>
      <c r="G12" s="4">
        <f t="shared" si="8"/>
        <v>7</v>
      </c>
      <c r="H12" s="5">
        <f t="shared" si="9"/>
        <v>2.3333333333333335</v>
      </c>
      <c r="I12" s="11" t="str">
        <f t="shared" si="0"/>
        <v>ІІ ур</v>
      </c>
      <c r="J12" s="1">
        <v>3</v>
      </c>
      <c r="K12" s="1">
        <v>3</v>
      </c>
      <c r="L12" s="1">
        <v>3</v>
      </c>
      <c r="M12" s="1">
        <v>3</v>
      </c>
      <c r="N12" s="4">
        <f t="shared" si="10"/>
        <v>12</v>
      </c>
      <c r="O12" s="5">
        <f t="shared" si="11"/>
        <v>3</v>
      </c>
      <c r="P12" s="11" t="str">
        <f t="shared" si="1"/>
        <v>ІІІ ур</v>
      </c>
      <c r="Q12" s="1">
        <v>3</v>
      </c>
      <c r="R12" s="1">
        <v>2</v>
      </c>
      <c r="S12" s="1">
        <v>3</v>
      </c>
      <c r="T12" s="1">
        <v>3</v>
      </c>
      <c r="U12" s="1">
        <v>3</v>
      </c>
      <c r="V12" s="1">
        <v>3</v>
      </c>
      <c r="W12" s="1">
        <v>3</v>
      </c>
      <c r="X12" s="1">
        <v>3</v>
      </c>
      <c r="Y12" s="1">
        <v>3</v>
      </c>
      <c r="Z12" s="4">
        <f t="shared" si="2"/>
        <v>26</v>
      </c>
      <c r="AA12" s="5">
        <f t="shared" si="3"/>
        <v>2.8888888888888888</v>
      </c>
      <c r="AB12" s="11" t="str">
        <f t="shared" si="4"/>
        <v>ІІІ ур</v>
      </c>
      <c r="AC12" s="7">
        <f t="shared" si="5"/>
        <v>45</v>
      </c>
      <c r="AD12" s="6">
        <f t="shared" si="7"/>
        <v>2.8125</v>
      </c>
      <c r="AE12" s="11" t="str">
        <f t="shared" si="6"/>
        <v>ІІІ ур</v>
      </c>
    </row>
    <row r="13" spans="1:32" ht="15" customHeight="1" x14ac:dyDescent="0.25">
      <c r="B13" s="1">
        <v>5</v>
      </c>
      <c r="C13" s="14" t="s">
        <v>92</v>
      </c>
      <c r="D13" s="1">
        <v>3</v>
      </c>
      <c r="E13" s="1">
        <v>3</v>
      </c>
      <c r="F13" s="1">
        <v>3</v>
      </c>
      <c r="G13" s="4">
        <v>3</v>
      </c>
      <c r="H13" s="5">
        <v>3</v>
      </c>
      <c r="I13" s="11" t="str">
        <f t="shared" si="0"/>
        <v>ІІІ ур</v>
      </c>
      <c r="J13" s="1">
        <v>3</v>
      </c>
      <c r="K13" s="1">
        <v>3</v>
      </c>
      <c r="L13" s="1">
        <v>3</v>
      </c>
      <c r="M13" s="1">
        <v>2</v>
      </c>
      <c r="N13" s="4">
        <f t="shared" si="10"/>
        <v>11</v>
      </c>
      <c r="O13" s="5">
        <f t="shared" si="11"/>
        <v>2.75</v>
      </c>
      <c r="P13" s="11" t="str">
        <f t="shared" si="1"/>
        <v>ІІІ ур</v>
      </c>
      <c r="Q13" s="1">
        <v>3</v>
      </c>
      <c r="R13" s="1">
        <v>3</v>
      </c>
      <c r="S13" s="1">
        <v>3</v>
      </c>
      <c r="T13" s="1">
        <v>3</v>
      </c>
      <c r="U13" s="1">
        <v>3</v>
      </c>
      <c r="V13" s="1">
        <v>2</v>
      </c>
      <c r="W13" s="1">
        <v>2</v>
      </c>
      <c r="X13" s="1">
        <v>2</v>
      </c>
      <c r="Y13" s="1">
        <v>2</v>
      </c>
      <c r="Z13" s="4">
        <f t="shared" si="2"/>
        <v>23</v>
      </c>
      <c r="AA13" s="5">
        <f t="shared" si="3"/>
        <v>2.5555555555555554</v>
      </c>
      <c r="AB13" s="11" t="str">
        <f t="shared" si="4"/>
        <v>ІІ ур</v>
      </c>
      <c r="AC13" s="7">
        <f t="shared" si="5"/>
        <v>37</v>
      </c>
      <c r="AD13" s="6">
        <f t="shared" si="7"/>
        <v>2.3125</v>
      </c>
      <c r="AE13" s="11" t="str">
        <f t="shared" si="6"/>
        <v>ІІ ур</v>
      </c>
    </row>
    <row r="14" spans="1:32" ht="15" customHeight="1" x14ac:dyDescent="0.25">
      <c r="B14" s="1">
        <v>6</v>
      </c>
      <c r="C14" s="14" t="s">
        <v>104</v>
      </c>
      <c r="D14" s="1">
        <v>3</v>
      </c>
      <c r="E14" s="1">
        <v>3</v>
      </c>
      <c r="F14" s="1">
        <v>3</v>
      </c>
      <c r="G14" s="4">
        <f t="shared" si="8"/>
        <v>9</v>
      </c>
      <c r="H14" s="5">
        <f t="shared" si="9"/>
        <v>3</v>
      </c>
      <c r="I14" s="11" t="str">
        <f t="shared" si="0"/>
        <v>ІІІ ур</v>
      </c>
      <c r="J14" s="1">
        <v>3</v>
      </c>
      <c r="K14" s="1">
        <v>3</v>
      </c>
      <c r="L14" s="1">
        <v>3</v>
      </c>
      <c r="M14" s="1">
        <v>2</v>
      </c>
      <c r="N14" s="4">
        <f t="shared" si="10"/>
        <v>11</v>
      </c>
      <c r="O14" s="5">
        <f t="shared" si="11"/>
        <v>2.75</v>
      </c>
      <c r="P14" s="11" t="str">
        <f t="shared" si="1"/>
        <v>ІІІ ур</v>
      </c>
      <c r="Q14" s="1">
        <v>2</v>
      </c>
      <c r="R14" s="1">
        <v>3</v>
      </c>
      <c r="S14" s="1">
        <v>2</v>
      </c>
      <c r="T14" s="1">
        <v>3</v>
      </c>
      <c r="U14" s="1">
        <v>3</v>
      </c>
      <c r="V14" s="1">
        <v>3</v>
      </c>
      <c r="W14" s="1">
        <v>2</v>
      </c>
      <c r="X14" s="1">
        <v>2</v>
      </c>
      <c r="Y14" s="1">
        <v>3</v>
      </c>
      <c r="Z14" s="4">
        <f t="shared" si="2"/>
        <v>23</v>
      </c>
      <c r="AA14" s="5">
        <f t="shared" si="3"/>
        <v>2.5555555555555554</v>
      </c>
      <c r="AB14" s="11" t="str">
        <f t="shared" si="4"/>
        <v>ІІ ур</v>
      </c>
      <c r="AC14" s="7">
        <f t="shared" si="5"/>
        <v>43</v>
      </c>
      <c r="AD14" s="6">
        <f t="shared" si="7"/>
        <v>2.6875</v>
      </c>
      <c r="AE14" s="11" t="str">
        <f t="shared" si="6"/>
        <v>ІІІ ур</v>
      </c>
    </row>
    <row r="15" spans="1:32" ht="15" customHeight="1" x14ac:dyDescent="0.25">
      <c r="B15" s="1">
        <v>7</v>
      </c>
      <c r="C15" s="14" t="s">
        <v>105</v>
      </c>
      <c r="D15" s="1">
        <v>2</v>
      </c>
      <c r="E15" s="1">
        <v>2</v>
      </c>
      <c r="F15" s="1">
        <v>2</v>
      </c>
      <c r="G15" s="4">
        <f t="shared" si="8"/>
        <v>6</v>
      </c>
      <c r="H15" s="5">
        <f t="shared" si="9"/>
        <v>2</v>
      </c>
      <c r="I15" s="11" t="str">
        <f t="shared" si="0"/>
        <v>ІІ ур</v>
      </c>
      <c r="J15" s="1">
        <v>2</v>
      </c>
      <c r="K15" s="1">
        <v>3</v>
      </c>
      <c r="L15" s="1">
        <v>2</v>
      </c>
      <c r="M15" s="1">
        <v>3</v>
      </c>
      <c r="N15" s="4">
        <f t="shared" si="10"/>
        <v>10</v>
      </c>
      <c r="O15" s="5">
        <f t="shared" si="11"/>
        <v>2.5</v>
      </c>
      <c r="P15" s="11" t="str">
        <f t="shared" si="1"/>
        <v>ІІ ур</v>
      </c>
      <c r="Q15" s="1">
        <v>3</v>
      </c>
      <c r="R15" s="1">
        <v>2</v>
      </c>
      <c r="S15" s="1">
        <v>3</v>
      </c>
      <c r="T15" s="1">
        <v>2</v>
      </c>
      <c r="U15" s="1">
        <v>2</v>
      </c>
      <c r="V15" s="1">
        <v>2</v>
      </c>
      <c r="W15" s="1">
        <v>3</v>
      </c>
      <c r="X15" s="1">
        <v>3</v>
      </c>
      <c r="Y15" s="1">
        <v>3</v>
      </c>
      <c r="Z15" s="4">
        <f t="shared" si="2"/>
        <v>23</v>
      </c>
      <c r="AA15" s="5">
        <f t="shared" si="3"/>
        <v>2.5555555555555554</v>
      </c>
      <c r="AB15" s="11" t="str">
        <f t="shared" si="4"/>
        <v>ІІ ур</v>
      </c>
      <c r="AC15" s="7">
        <f t="shared" si="5"/>
        <v>39</v>
      </c>
      <c r="AD15" s="6">
        <f t="shared" si="7"/>
        <v>2.4375</v>
      </c>
      <c r="AE15" s="11" t="str">
        <f t="shared" si="6"/>
        <v>ІІ ур</v>
      </c>
    </row>
    <row r="16" spans="1:32" ht="15" customHeight="1" x14ac:dyDescent="0.25">
      <c r="B16" s="1">
        <v>8</v>
      </c>
      <c r="C16" s="14" t="s">
        <v>106</v>
      </c>
      <c r="D16" s="1">
        <v>3</v>
      </c>
      <c r="E16" s="1">
        <v>3</v>
      </c>
      <c r="F16" s="1">
        <v>2</v>
      </c>
      <c r="G16" s="4">
        <f t="shared" si="8"/>
        <v>8</v>
      </c>
      <c r="H16" s="5">
        <f t="shared" si="9"/>
        <v>2.6666666666666665</v>
      </c>
      <c r="I16" s="11" t="str">
        <f t="shared" si="0"/>
        <v>ІІІ ур</v>
      </c>
      <c r="J16" s="1">
        <v>2</v>
      </c>
      <c r="K16" s="1">
        <v>3</v>
      </c>
      <c r="L16" s="1">
        <v>3</v>
      </c>
      <c r="M16" s="1">
        <v>2</v>
      </c>
      <c r="N16" s="4">
        <f t="shared" si="10"/>
        <v>10</v>
      </c>
      <c r="O16" s="5">
        <f t="shared" si="11"/>
        <v>2.5</v>
      </c>
      <c r="P16" s="11" t="str">
        <f t="shared" si="1"/>
        <v>ІІ ур</v>
      </c>
      <c r="Q16" s="1">
        <v>3</v>
      </c>
      <c r="R16" s="1">
        <v>3</v>
      </c>
      <c r="S16" s="1">
        <v>3</v>
      </c>
      <c r="T16" s="1">
        <v>3</v>
      </c>
      <c r="U16" s="1">
        <v>3</v>
      </c>
      <c r="V16" s="1">
        <v>3</v>
      </c>
      <c r="W16" s="1">
        <v>3</v>
      </c>
      <c r="X16" s="1">
        <v>3</v>
      </c>
      <c r="Y16" s="1">
        <v>3</v>
      </c>
      <c r="Z16" s="4">
        <f t="shared" si="2"/>
        <v>27</v>
      </c>
      <c r="AA16" s="5">
        <f t="shared" si="3"/>
        <v>3</v>
      </c>
      <c r="AB16" s="11" t="str">
        <f t="shared" si="4"/>
        <v>ІІІ ур</v>
      </c>
      <c r="AC16" s="7">
        <f t="shared" si="5"/>
        <v>45</v>
      </c>
      <c r="AD16" s="6">
        <f t="shared" si="7"/>
        <v>2.8125</v>
      </c>
      <c r="AE16" s="11" t="str">
        <f t="shared" si="6"/>
        <v>ІІІ ур</v>
      </c>
    </row>
    <row r="17" spans="2:31" ht="15" customHeight="1" x14ac:dyDescent="0.25">
      <c r="B17" s="1">
        <v>9</v>
      </c>
      <c r="C17" s="14" t="s">
        <v>95</v>
      </c>
      <c r="D17" s="1">
        <v>2</v>
      </c>
      <c r="E17" s="1">
        <v>2</v>
      </c>
      <c r="F17" s="1">
        <v>3</v>
      </c>
      <c r="G17" s="4">
        <f t="shared" si="8"/>
        <v>7</v>
      </c>
      <c r="H17" s="5">
        <f t="shared" si="9"/>
        <v>2.3333333333333335</v>
      </c>
      <c r="I17" s="11" t="str">
        <f t="shared" si="0"/>
        <v>ІІ ур</v>
      </c>
      <c r="J17" s="1">
        <v>2</v>
      </c>
      <c r="K17" s="1">
        <v>3</v>
      </c>
      <c r="L17" s="1">
        <v>3</v>
      </c>
      <c r="M17" s="1">
        <v>3</v>
      </c>
      <c r="N17" s="4">
        <f t="shared" si="10"/>
        <v>11</v>
      </c>
      <c r="O17" s="5">
        <f t="shared" si="11"/>
        <v>2.75</v>
      </c>
      <c r="P17" s="11" t="str">
        <f t="shared" si="1"/>
        <v>ІІІ ур</v>
      </c>
      <c r="Q17" s="1">
        <v>3</v>
      </c>
      <c r="R17" s="1">
        <v>2</v>
      </c>
      <c r="S17" s="1">
        <v>3</v>
      </c>
      <c r="T17" s="1">
        <v>2</v>
      </c>
      <c r="U17" s="1">
        <v>3</v>
      </c>
      <c r="V17" s="1">
        <v>2</v>
      </c>
      <c r="W17" s="1">
        <v>3</v>
      </c>
      <c r="X17" s="1">
        <v>3</v>
      </c>
      <c r="Y17" s="1">
        <v>3</v>
      </c>
      <c r="Z17" s="4">
        <f t="shared" si="2"/>
        <v>24</v>
      </c>
      <c r="AA17" s="5">
        <f t="shared" si="3"/>
        <v>2.6666666666666665</v>
      </c>
      <c r="AB17" s="11" t="str">
        <f t="shared" si="4"/>
        <v>ІІІ ур</v>
      </c>
      <c r="AC17" s="7">
        <f t="shared" si="5"/>
        <v>42</v>
      </c>
      <c r="AD17" s="6">
        <f t="shared" si="7"/>
        <v>2.625</v>
      </c>
      <c r="AE17" s="11" t="str">
        <f t="shared" si="6"/>
        <v>ІІІ ур</v>
      </c>
    </row>
    <row r="18" spans="2:31" ht="15" customHeight="1" x14ac:dyDescent="0.25">
      <c r="B18" s="1">
        <v>10</v>
      </c>
      <c r="C18" s="14" t="s">
        <v>111</v>
      </c>
      <c r="D18" s="1">
        <v>2</v>
      </c>
      <c r="E18" s="1">
        <v>3</v>
      </c>
      <c r="F18" s="1">
        <v>3</v>
      </c>
      <c r="G18" s="4">
        <f t="shared" si="8"/>
        <v>8</v>
      </c>
      <c r="H18" s="5">
        <f t="shared" si="9"/>
        <v>2.6666666666666665</v>
      </c>
      <c r="I18" s="11" t="str">
        <f t="shared" si="0"/>
        <v>ІІІ ур</v>
      </c>
      <c r="J18" s="1">
        <v>2</v>
      </c>
      <c r="K18" s="1">
        <v>3</v>
      </c>
      <c r="L18" s="1">
        <v>3</v>
      </c>
      <c r="M18" s="1">
        <v>3</v>
      </c>
      <c r="N18" s="4">
        <f t="shared" si="10"/>
        <v>11</v>
      </c>
      <c r="O18" s="5">
        <f t="shared" si="11"/>
        <v>2.75</v>
      </c>
      <c r="P18" s="11" t="str">
        <f t="shared" si="1"/>
        <v>ІІІ ур</v>
      </c>
      <c r="Q18" s="1">
        <v>2</v>
      </c>
      <c r="R18" s="1">
        <v>2</v>
      </c>
      <c r="S18" s="1">
        <v>3</v>
      </c>
      <c r="T18" s="1">
        <v>3</v>
      </c>
      <c r="U18" s="1">
        <v>3</v>
      </c>
      <c r="V18" s="1">
        <v>3</v>
      </c>
      <c r="W18" s="1">
        <v>3</v>
      </c>
      <c r="X18" s="1">
        <v>3</v>
      </c>
      <c r="Y18" s="1">
        <v>2</v>
      </c>
      <c r="Z18" s="4">
        <f t="shared" si="2"/>
        <v>24</v>
      </c>
      <c r="AA18" s="5">
        <f t="shared" si="3"/>
        <v>2.6666666666666665</v>
      </c>
      <c r="AB18" s="11" t="str">
        <f t="shared" si="4"/>
        <v>ІІІ ур</v>
      </c>
      <c r="AC18" s="7">
        <f t="shared" si="5"/>
        <v>43</v>
      </c>
      <c r="AD18" s="6">
        <f t="shared" si="7"/>
        <v>2.6875</v>
      </c>
      <c r="AE18" s="11" t="str">
        <f t="shared" si="6"/>
        <v>ІІІ ур</v>
      </c>
    </row>
    <row r="19" spans="2:31" ht="15" customHeight="1" x14ac:dyDescent="0.25">
      <c r="B19" s="1">
        <v>11</v>
      </c>
      <c r="C19" s="14" t="s">
        <v>110</v>
      </c>
      <c r="D19" s="1">
        <v>2</v>
      </c>
      <c r="E19" s="1">
        <v>2</v>
      </c>
      <c r="F19" s="1">
        <v>3</v>
      </c>
      <c r="G19" s="4">
        <f t="shared" si="8"/>
        <v>7</v>
      </c>
      <c r="H19" s="5">
        <f t="shared" si="9"/>
        <v>2.3333333333333335</v>
      </c>
      <c r="I19" s="11" t="str">
        <f t="shared" si="0"/>
        <v>ІІ ур</v>
      </c>
      <c r="J19" s="1">
        <v>3</v>
      </c>
      <c r="K19" s="1">
        <v>3</v>
      </c>
      <c r="L19" s="1">
        <v>3</v>
      </c>
      <c r="M19" s="1">
        <v>3</v>
      </c>
      <c r="N19" s="4">
        <f t="shared" si="10"/>
        <v>12</v>
      </c>
      <c r="O19" s="5">
        <f t="shared" si="11"/>
        <v>3</v>
      </c>
      <c r="P19" s="11" t="str">
        <f t="shared" si="1"/>
        <v>ІІІ ур</v>
      </c>
      <c r="Q19" s="1">
        <v>2</v>
      </c>
      <c r="R19" s="1">
        <v>3</v>
      </c>
      <c r="S19" s="1">
        <v>2</v>
      </c>
      <c r="T19" s="1">
        <v>3</v>
      </c>
      <c r="U19" s="1">
        <v>2</v>
      </c>
      <c r="V19" s="1">
        <v>3</v>
      </c>
      <c r="W19" s="1">
        <v>2</v>
      </c>
      <c r="X19" s="1">
        <v>3</v>
      </c>
      <c r="Y19" s="1">
        <v>3</v>
      </c>
      <c r="Z19" s="4">
        <f t="shared" si="2"/>
        <v>23</v>
      </c>
      <c r="AA19" s="5">
        <f t="shared" si="3"/>
        <v>2.5555555555555554</v>
      </c>
      <c r="AB19" s="11" t="str">
        <f t="shared" si="4"/>
        <v>ІІ ур</v>
      </c>
      <c r="AC19" s="7">
        <f t="shared" si="5"/>
        <v>42</v>
      </c>
      <c r="AD19" s="6">
        <f t="shared" si="7"/>
        <v>2.625</v>
      </c>
      <c r="AE19" s="11" t="str">
        <f t="shared" si="6"/>
        <v>ІІІ ур</v>
      </c>
    </row>
    <row r="20" spans="2:31" ht="15" customHeight="1" x14ac:dyDescent="0.25">
      <c r="B20" s="1">
        <v>12</v>
      </c>
      <c r="C20" s="14" t="s">
        <v>97</v>
      </c>
      <c r="D20" s="1">
        <v>2</v>
      </c>
      <c r="E20" s="1">
        <v>3</v>
      </c>
      <c r="F20" s="1">
        <v>3</v>
      </c>
      <c r="G20" s="4">
        <f t="shared" si="8"/>
        <v>8</v>
      </c>
      <c r="H20" s="5">
        <f t="shared" si="9"/>
        <v>2.6666666666666665</v>
      </c>
      <c r="I20" s="11" t="str">
        <f t="shared" si="0"/>
        <v>ІІІ ур</v>
      </c>
      <c r="J20" s="1">
        <v>2</v>
      </c>
      <c r="K20" s="1">
        <v>3</v>
      </c>
      <c r="L20" s="1">
        <v>2</v>
      </c>
      <c r="M20" s="1">
        <v>3</v>
      </c>
      <c r="N20" s="4">
        <f t="shared" si="10"/>
        <v>10</v>
      </c>
      <c r="O20" s="5">
        <f t="shared" si="11"/>
        <v>2.5</v>
      </c>
      <c r="P20" s="11" t="str">
        <f t="shared" si="1"/>
        <v>ІІ ур</v>
      </c>
      <c r="Q20" s="1">
        <v>2</v>
      </c>
      <c r="R20" s="1">
        <v>2</v>
      </c>
      <c r="S20" s="1">
        <v>3</v>
      </c>
      <c r="T20" s="1">
        <v>3</v>
      </c>
      <c r="U20" s="1">
        <v>3</v>
      </c>
      <c r="V20" s="1">
        <v>3</v>
      </c>
      <c r="W20" s="1">
        <v>3</v>
      </c>
      <c r="X20" s="1">
        <v>3</v>
      </c>
      <c r="Y20" s="1">
        <v>2</v>
      </c>
      <c r="Z20" s="4">
        <f t="shared" si="2"/>
        <v>24</v>
      </c>
      <c r="AA20" s="5">
        <f t="shared" si="3"/>
        <v>2.6666666666666665</v>
      </c>
      <c r="AB20" s="11" t="str">
        <f t="shared" si="4"/>
        <v>ІІІ ур</v>
      </c>
      <c r="AC20" s="7">
        <f t="shared" si="5"/>
        <v>42</v>
      </c>
      <c r="AD20" s="6">
        <f t="shared" si="7"/>
        <v>2.625</v>
      </c>
      <c r="AE20" s="11" t="str">
        <f t="shared" si="6"/>
        <v>ІІІ ур</v>
      </c>
    </row>
    <row r="21" spans="2:31" ht="15" customHeight="1" x14ac:dyDescent="0.25">
      <c r="B21" s="1">
        <v>13</v>
      </c>
      <c r="C21" s="14" t="s">
        <v>107</v>
      </c>
      <c r="D21" s="1">
        <v>2</v>
      </c>
      <c r="E21" s="1">
        <v>3</v>
      </c>
      <c r="F21" s="1">
        <v>3</v>
      </c>
      <c r="G21" s="4">
        <f t="shared" si="8"/>
        <v>8</v>
      </c>
      <c r="H21" s="5">
        <f t="shared" si="9"/>
        <v>2.6666666666666665</v>
      </c>
      <c r="I21" s="11" t="str">
        <f t="shared" si="0"/>
        <v>ІІІ ур</v>
      </c>
      <c r="J21" s="1">
        <v>2</v>
      </c>
      <c r="K21" s="1">
        <v>3</v>
      </c>
      <c r="L21" s="1">
        <v>2</v>
      </c>
      <c r="M21" s="1">
        <v>3</v>
      </c>
      <c r="N21" s="4">
        <f t="shared" si="10"/>
        <v>10</v>
      </c>
      <c r="O21" s="5">
        <f t="shared" si="11"/>
        <v>2.5</v>
      </c>
      <c r="P21" s="11" t="str">
        <f t="shared" si="1"/>
        <v>ІІ ур</v>
      </c>
      <c r="Q21" s="1">
        <v>2</v>
      </c>
      <c r="R21" s="1">
        <v>3</v>
      </c>
      <c r="S21" s="1">
        <v>3</v>
      </c>
      <c r="T21" s="1">
        <v>3</v>
      </c>
      <c r="U21" s="1">
        <v>3</v>
      </c>
      <c r="V21" s="1">
        <v>3</v>
      </c>
      <c r="W21" s="1">
        <v>3</v>
      </c>
      <c r="X21" s="1">
        <v>3</v>
      </c>
      <c r="Y21" s="1">
        <v>2</v>
      </c>
      <c r="Z21" s="4">
        <f t="shared" si="2"/>
        <v>25</v>
      </c>
      <c r="AA21" s="5">
        <f t="shared" si="3"/>
        <v>2.7777777777777777</v>
      </c>
      <c r="AB21" s="11" t="str">
        <f t="shared" si="4"/>
        <v>ІІІ ур</v>
      </c>
      <c r="AC21" s="7">
        <f t="shared" si="5"/>
        <v>43</v>
      </c>
      <c r="AD21" s="6">
        <f t="shared" si="7"/>
        <v>2.6875</v>
      </c>
      <c r="AE21" s="11" t="str">
        <f t="shared" si="6"/>
        <v>ІІІ ур</v>
      </c>
    </row>
    <row r="22" spans="2:31" ht="15" customHeight="1" x14ac:dyDescent="0.25">
      <c r="B22" s="1">
        <v>14</v>
      </c>
      <c r="C22" s="14" t="s">
        <v>116</v>
      </c>
      <c r="D22" s="1">
        <v>2</v>
      </c>
      <c r="E22" s="1">
        <v>3</v>
      </c>
      <c r="F22" s="1">
        <v>2</v>
      </c>
      <c r="G22" s="4">
        <f t="shared" si="8"/>
        <v>7</v>
      </c>
      <c r="H22" s="5">
        <f t="shared" si="9"/>
        <v>2.3333333333333335</v>
      </c>
      <c r="I22" s="11" t="str">
        <f t="shared" si="0"/>
        <v>ІІ ур</v>
      </c>
      <c r="J22" s="1">
        <v>2</v>
      </c>
      <c r="K22" s="1">
        <v>3</v>
      </c>
      <c r="L22" s="1">
        <v>2</v>
      </c>
      <c r="M22" s="1">
        <v>3</v>
      </c>
      <c r="N22" s="4">
        <f t="shared" si="10"/>
        <v>10</v>
      </c>
      <c r="O22" s="5">
        <f t="shared" si="11"/>
        <v>2.5</v>
      </c>
      <c r="P22" s="11" t="str">
        <f t="shared" si="1"/>
        <v>ІІ ур</v>
      </c>
      <c r="Q22" s="1">
        <v>2</v>
      </c>
      <c r="R22" s="1">
        <v>3</v>
      </c>
      <c r="S22" s="1">
        <v>2</v>
      </c>
      <c r="T22" s="1">
        <v>3</v>
      </c>
      <c r="U22" s="1">
        <v>3</v>
      </c>
      <c r="V22" s="1">
        <v>3</v>
      </c>
      <c r="W22" s="1">
        <v>3</v>
      </c>
      <c r="X22" s="1">
        <v>3</v>
      </c>
      <c r="Y22" s="1">
        <v>3</v>
      </c>
      <c r="Z22" s="4">
        <f t="shared" si="2"/>
        <v>25</v>
      </c>
      <c r="AA22" s="5">
        <f t="shared" si="3"/>
        <v>2.7777777777777777</v>
      </c>
      <c r="AB22" s="11" t="str">
        <f t="shared" si="4"/>
        <v>ІІІ ур</v>
      </c>
      <c r="AC22" s="7">
        <f t="shared" si="5"/>
        <v>42</v>
      </c>
      <c r="AD22" s="6">
        <f t="shared" si="7"/>
        <v>2.625</v>
      </c>
      <c r="AE22" s="11" t="str">
        <f t="shared" si="6"/>
        <v>ІІІ ур</v>
      </c>
    </row>
    <row r="23" spans="2:31" ht="15" customHeight="1" x14ac:dyDescent="0.25">
      <c r="B23" s="1">
        <v>15</v>
      </c>
      <c r="C23" s="14" t="s">
        <v>117</v>
      </c>
      <c r="D23" s="1">
        <v>2</v>
      </c>
      <c r="E23" s="1">
        <v>3</v>
      </c>
      <c r="F23" s="1">
        <v>3</v>
      </c>
      <c r="G23" s="4">
        <f t="shared" si="8"/>
        <v>8</v>
      </c>
      <c r="H23" s="5">
        <f t="shared" si="9"/>
        <v>2.6666666666666665</v>
      </c>
      <c r="I23" s="11" t="str">
        <f t="shared" si="0"/>
        <v>ІІІ ур</v>
      </c>
      <c r="J23" s="1">
        <v>2</v>
      </c>
      <c r="K23" s="1">
        <v>3</v>
      </c>
      <c r="L23" s="1">
        <v>2</v>
      </c>
      <c r="M23" s="1">
        <v>3</v>
      </c>
      <c r="N23" s="4">
        <f t="shared" si="10"/>
        <v>10</v>
      </c>
      <c r="O23" s="5">
        <f t="shared" si="11"/>
        <v>2.5</v>
      </c>
      <c r="P23" s="11" t="str">
        <f t="shared" si="1"/>
        <v>ІІ ур</v>
      </c>
      <c r="Q23" s="1">
        <v>3</v>
      </c>
      <c r="R23" s="1">
        <v>3</v>
      </c>
      <c r="S23" s="1">
        <v>3</v>
      </c>
      <c r="T23" s="1">
        <v>3</v>
      </c>
      <c r="U23" s="1">
        <v>3</v>
      </c>
      <c r="V23" s="1">
        <v>3</v>
      </c>
      <c r="W23" s="1">
        <v>3</v>
      </c>
      <c r="X23" s="1">
        <v>3</v>
      </c>
      <c r="Y23" s="1">
        <v>3</v>
      </c>
      <c r="Z23" s="4">
        <f t="shared" si="2"/>
        <v>27</v>
      </c>
      <c r="AA23" s="5">
        <f t="shared" si="3"/>
        <v>3</v>
      </c>
      <c r="AB23" s="11" t="str">
        <f t="shared" si="4"/>
        <v>ІІІ ур</v>
      </c>
      <c r="AC23" s="7">
        <f t="shared" si="5"/>
        <v>45</v>
      </c>
      <c r="AD23" s="6">
        <f t="shared" si="7"/>
        <v>2.8125</v>
      </c>
      <c r="AE23" s="11" t="str">
        <f t="shared" si="6"/>
        <v>ІІІ ур</v>
      </c>
    </row>
    <row r="24" spans="2:31" ht="15" customHeight="1" x14ac:dyDescent="0.25">
      <c r="B24" s="1">
        <v>16</v>
      </c>
      <c r="C24" s="14" t="s">
        <v>94</v>
      </c>
      <c r="D24" s="1">
        <v>2</v>
      </c>
      <c r="E24" s="1">
        <v>3</v>
      </c>
      <c r="F24" s="1">
        <v>2</v>
      </c>
      <c r="G24" s="4">
        <f t="shared" si="8"/>
        <v>7</v>
      </c>
      <c r="H24" s="5">
        <f t="shared" si="9"/>
        <v>2.3333333333333335</v>
      </c>
      <c r="I24" s="11" t="str">
        <f t="shared" si="0"/>
        <v>ІІ ур</v>
      </c>
      <c r="J24" s="1">
        <v>3</v>
      </c>
      <c r="K24" s="1">
        <v>3</v>
      </c>
      <c r="L24" s="1">
        <v>3</v>
      </c>
      <c r="M24" s="1">
        <v>3</v>
      </c>
      <c r="N24" s="4">
        <f t="shared" si="10"/>
        <v>12</v>
      </c>
      <c r="O24" s="5">
        <f t="shared" si="11"/>
        <v>3</v>
      </c>
      <c r="P24" s="11" t="str">
        <f t="shared" si="1"/>
        <v>ІІІ ур</v>
      </c>
      <c r="Q24" s="1">
        <v>3</v>
      </c>
      <c r="R24" s="1">
        <v>2</v>
      </c>
      <c r="S24" s="1">
        <v>3</v>
      </c>
      <c r="T24" s="1">
        <v>2</v>
      </c>
      <c r="U24" s="1">
        <v>3</v>
      </c>
      <c r="V24" s="1">
        <v>2</v>
      </c>
      <c r="W24" s="1">
        <v>3</v>
      </c>
      <c r="X24" s="1">
        <v>2</v>
      </c>
      <c r="Y24" s="1">
        <v>3</v>
      </c>
      <c r="Z24" s="4">
        <f t="shared" si="2"/>
        <v>23</v>
      </c>
      <c r="AA24" s="5">
        <f t="shared" si="3"/>
        <v>2.5555555555555554</v>
      </c>
      <c r="AB24" s="11" t="str">
        <f t="shared" si="4"/>
        <v>ІІ ур</v>
      </c>
      <c r="AC24" s="7">
        <f t="shared" si="5"/>
        <v>42</v>
      </c>
      <c r="AD24" s="6">
        <f t="shared" si="7"/>
        <v>2.625</v>
      </c>
      <c r="AE24" s="11" t="str">
        <f t="shared" si="6"/>
        <v>ІІІ ур</v>
      </c>
    </row>
    <row r="25" spans="2:31" ht="15" customHeight="1" x14ac:dyDescent="0.25">
      <c r="B25" s="1">
        <v>17</v>
      </c>
      <c r="C25" s="14" t="s">
        <v>118</v>
      </c>
      <c r="D25" s="1">
        <v>2</v>
      </c>
      <c r="E25" s="1">
        <v>3</v>
      </c>
      <c r="F25" s="1">
        <v>3</v>
      </c>
      <c r="G25" s="4">
        <f t="shared" si="8"/>
        <v>8</v>
      </c>
      <c r="H25" s="5">
        <f t="shared" si="9"/>
        <v>2.6666666666666665</v>
      </c>
      <c r="I25" s="11" t="str">
        <f t="shared" si="0"/>
        <v>ІІІ ур</v>
      </c>
      <c r="J25" s="1">
        <v>2</v>
      </c>
      <c r="K25" s="1">
        <v>3</v>
      </c>
      <c r="L25" s="1">
        <v>3</v>
      </c>
      <c r="M25" s="1">
        <v>3</v>
      </c>
      <c r="N25" s="4">
        <f t="shared" si="10"/>
        <v>11</v>
      </c>
      <c r="O25" s="5">
        <f t="shared" si="11"/>
        <v>2.75</v>
      </c>
      <c r="P25" s="11" t="str">
        <f t="shared" si="1"/>
        <v>ІІІ ур</v>
      </c>
      <c r="Q25" s="1">
        <v>2</v>
      </c>
      <c r="R25" s="1">
        <v>3</v>
      </c>
      <c r="S25" s="1">
        <v>2</v>
      </c>
      <c r="T25" s="1">
        <v>3</v>
      </c>
      <c r="U25" s="1">
        <v>2</v>
      </c>
      <c r="V25" s="1">
        <v>3</v>
      </c>
      <c r="W25" s="1">
        <v>2</v>
      </c>
      <c r="X25" s="1">
        <v>3</v>
      </c>
      <c r="Y25" s="1">
        <v>2</v>
      </c>
      <c r="Z25" s="4">
        <f t="shared" si="2"/>
        <v>22</v>
      </c>
      <c r="AA25" s="5">
        <f t="shared" si="3"/>
        <v>2.4444444444444446</v>
      </c>
      <c r="AB25" s="11" t="str">
        <f t="shared" si="4"/>
        <v>ІІ ур</v>
      </c>
      <c r="AC25" s="7">
        <f t="shared" si="5"/>
        <v>41</v>
      </c>
      <c r="AD25" s="6">
        <f t="shared" si="7"/>
        <v>2.5625</v>
      </c>
      <c r="AE25" s="11" t="str">
        <f t="shared" si="6"/>
        <v>ІІ ур</v>
      </c>
    </row>
    <row r="26" spans="2:31" ht="15" customHeight="1" x14ac:dyDescent="0.25">
      <c r="B26" s="1">
        <v>18</v>
      </c>
      <c r="C26" s="14" t="s">
        <v>96</v>
      </c>
      <c r="D26" s="1">
        <v>2</v>
      </c>
      <c r="E26" s="1">
        <v>3</v>
      </c>
      <c r="F26" s="1">
        <v>2</v>
      </c>
      <c r="G26" s="4">
        <f t="shared" si="8"/>
        <v>7</v>
      </c>
      <c r="H26" s="5">
        <f t="shared" si="9"/>
        <v>2.3333333333333335</v>
      </c>
      <c r="I26" s="11" t="str">
        <f t="shared" si="0"/>
        <v>ІІ ур</v>
      </c>
      <c r="J26" s="1">
        <v>2</v>
      </c>
      <c r="K26" s="1">
        <v>3</v>
      </c>
      <c r="L26" s="1">
        <v>3</v>
      </c>
      <c r="M26" s="1">
        <v>3</v>
      </c>
      <c r="N26" s="4">
        <f t="shared" si="10"/>
        <v>11</v>
      </c>
      <c r="O26" s="5">
        <f t="shared" si="11"/>
        <v>2.75</v>
      </c>
      <c r="P26" s="11" t="str">
        <f t="shared" si="1"/>
        <v>ІІІ ур</v>
      </c>
      <c r="Q26" s="1">
        <v>2</v>
      </c>
      <c r="R26" s="1">
        <v>3</v>
      </c>
      <c r="S26" s="1">
        <v>2</v>
      </c>
      <c r="T26" s="1">
        <v>3</v>
      </c>
      <c r="U26" s="1">
        <v>2</v>
      </c>
      <c r="V26" s="1">
        <v>3</v>
      </c>
      <c r="W26" s="1">
        <v>2</v>
      </c>
      <c r="X26" s="1">
        <v>3</v>
      </c>
      <c r="Y26" s="1">
        <v>2</v>
      </c>
      <c r="Z26" s="4">
        <f t="shared" si="2"/>
        <v>22</v>
      </c>
      <c r="AA26" s="5">
        <f t="shared" si="3"/>
        <v>2.4444444444444446</v>
      </c>
      <c r="AB26" s="11" t="str">
        <f t="shared" si="4"/>
        <v>ІІ ур</v>
      </c>
      <c r="AC26" s="7">
        <f t="shared" si="5"/>
        <v>40</v>
      </c>
      <c r="AD26" s="6">
        <f t="shared" si="7"/>
        <v>2.5</v>
      </c>
      <c r="AE26" s="11" t="str">
        <f t="shared" si="6"/>
        <v>ІІ ур</v>
      </c>
    </row>
    <row r="27" spans="2:31" ht="15" customHeight="1" x14ac:dyDescent="0.25">
      <c r="B27" s="1">
        <v>19</v>
      </c>
      <c r="C27" s="14" t="s">
        <v>119</v>
      </c>
      <c r="D27" s="1">
        <v>2</v>
      </c>
      <c r="E27" s="1">
        <v>3</v>
      </c>
      <c r="F27" s="1">
        <v>3</v>
      </c>
      <c r="G27" s="4">
        <f t="shared" si="8"/>
        <v>8</v>
      </c>
      <c r="H27" s="5">
        <f t="shared" si="9"/>
        <v>2.6666666666666665</v>
      </c>
      <c r="I27" s="11" t="str">
        <f t="shared" si="0"/>
        <v>ІІІ ур</v>
      </c>
      <c r="J27" s="1">
        <v>3</v>
      </c>
      <c r="K27" s="1">
        <v>3</v>
      </c>
      <c r="L27" s="1">
        <v>3</v>
      </c>
      <c r="M27" s="1">
        <v>3</v>
      </c>
      <c r="N27" s="4">
        <f t="shared" si="10"/>
        <v>12</v>
      </c>
      <c r="O27" s="5">
        <f t="shared" si="11"/>
        <v>3</v>
      </c>
      <c r="P27" s="11" t="str">
        <f t="shared" si="1"/>
        <v>ІІІ ур</v>
      </c>
      <c r="Q27" s="1">
        <v>2</v>
      </c>
      <c r="R27" s="1">
        <v>3</v>
      </c>
      <c r="S27" s="1">
        <v>3</v>
      </c>
      <c r="T27" s="1">
        <v>3</v>
      </c>
      <c r="U27" s="1">
        <v>3</v>
      </c>
      <c r="V27" s="1">
        <v>3</v>
      </c>
      <c r="W27" s="1">
        <v>3</v>
      </c>
      <c r="X27" s="1">
        <v>3</v>
      </c>
      <c r="Y27" s="1">
        <v>3</v>
      </c>
      <c r="Z27" s="4">
        <f t="shared" si="2"/>
        <v>26</v>
      </c>
      <c r="AA27" s="5">
        <f t="shared" si="3"/>
        <v>2.8888888888888888</v>
      </c>
      <c r="AB27" s="11" t="str">
        <f t="shared" si="4"/>
        <v>ІІІ ур</v>
      </c>
      <c r="AC27" s="7">
        <f t="shared" si="5"/>
        <v>46</v>
      </c>
      <c r="AD27" s="6">
        <f t="shared" si="7"/>
        <v>2.875</v>
      </c>
      <c r="AE27" s="11" t="str">
        <f t="shared" si="6"/>
        <v>ІІІ ур</v>
      </c>
    </row>
    <row r="28" spans="2:31" ht="15" customHeight="1" x14ac:dyDescent="0.25">
      <c r="B28" s="1">
        <v>20</v>
      </c>
      <c r="C28" s="14" t="s">
        <v>82</v>
      </c>
      <c r="D28" s="1">
        <v>2</v>
      </c>
      <c r="E28" s="1">
        <v>3</v>
      </c>
      <c r="F28" s="1">
        <v>2</v>
      </c>
      <c r="G28" s="4">
        <f t="shared" si="8"/>
        <v>7</v>
      </c>
      <c r="H28" s="5">
        <f t="shared" si="9"/>
        <v>2.3333333333333335</v>
      </c>
      <c r="I28" s="11" t="str">
        <f t="shared" si="0"/>
        <v>ІІ ур</v>
      </c>
      <c r="J28" s="1">
        <v>2</v>
      </c>
      <c r="K28" s="1">
        <v>2</v>
      </c>
      <c r="L28" s="1">
        <v>3</v>
      </c>
      <c r="M28" s="1">
        <v>3</v>
      </c>
      <c r="N28" s="4">
        <f t="shared" si="10"/>
        <v>10</v>
      </c>
      <c r="O28" s="5">
        <f t="shared" si="11"/>
        <v>2.5</v>
      </c>
      <c r="P28" s="11" t="str">
        <f t="shared" si="1"/>
        <v>ІІ ур</v>
      </c>
      <c r="Q28" s="1">
        <v>2</v>
      </c>
      <c r="R28" s="1">
        <v>2</v>
      </c>
      <c r="S28" s="1">
        <v>2</v>
      </c>
      <c r="T28" s="1">
        <v>3</v>
      </c>
      <c r="U28" s="1">
        <v>3</v>
      </c>
      <c r="V28" s="1">
        <v>3</v>
      </c>
      <c r="W28" s="1">
        <v>3</v>
      </c>
      <c r="X28" s="1">
        <v>3</v>
      </c>
      <c r="Y28" s="1">
        <v>3</v>
      </c>
      <c r="Z28" s="4">
        <f t="shared" si="2"/>
        <v>24</v>
      </c>
      <c r="AA28" s="5">
        <f t="shared" si="3"/>
        <v>2.6666666666666665</v>
      </c>
      <c r="AB28" s="11" t="str">
        <f t="shared" si="4"/>
        <v>ІІІ ур</v>
      </c>
      <c r="AC28" s="7">
        <f t="shared" si="5"/>
        <v>41</v>
      </c>
      <c r="AD28" s="6">
        <f t="shared" si="7"/>
        <v>2.5625</v>
      </c>
      <c r="AE28" s="11" t="str">
        <f t="shared" si="6"/>
        <v>ІІ ур</v>
      </c>
    </row>
    <row r="29" spans="2:31" ht="15" customHeight="1" x14ac:dyDescent="0.25">
      <c r="B29" s="1">
        <v>21</v>
      </c>
      <c r="C29" s="14" t="s">
        <v>102</v>
      </c>
      <c r="D29" s="1">
        <v>2</v>
      </c>
      <c r="E29" s="1">
        <v>3</v>
      </c>
      <c r="F29" s="1">
        <v>3</v>
      </c>
      <c r="G29" s="4">
        <f t="shared" si="8"/>
        <v>8</v>
      </c>
      <c r="H29" s="5">
        <f t="shared" si="9"/>
        <v>2.6666666666666665</v>
      </c>
      <c r="I29" s="11" t="str">
        <f t="shared" si="0"/>
        <v>ІІІ ур</v>
      </c>
      <c r="J29" s="1">
        <v>2</v>
      </c>
      <c r="K29" s="1">
        <v>3</v>
      </c>
      <c r="L29" s="1">
        <v>3</v>
      </c>
      <c r="M29" s="1">
        <v>3</v>
      </c>
      <c r="N29" s="4">
        <f t="shared" si="10"/>
        <v>11</v>
      </c>
      <c r="O29" s="5">
        <f t="shared" si="11"/>
        <v>2.75</v>
      </c>
      <c r="P29" s="11" t="str">
        <f t="shared" si="1"/>
        <v>ІІІ ур</v>
      </c>
      <c r="Q29" s="1">
        <v>3</v>
      </c>
      <c r="R29" s="1">
        <v>3</v>
      </c>
      <c r="S29" s="1">
        <v>3</v>
      </c>
      <c r="T29" s="1">
        <v>3</v>
      </c>
      <c r="U29" s="1">
        <v>3</v>
      </c>
      <c r="V29" s="1">
        <v>3</v>
      </c>
      <c r="W29" s="1">
        <v>3</v>
      </c>
      <c r="X29" s="1">
        <v>3</v>
      </c>
      <c r="Y29" s="1">
        <v>3</v>
      </c>
      <c r="Z29" s="4">
        <f t="shared" si="2"/>
        <v>27</v>
      </c>
      <c r="AA29" s="5">
        <f t="shared" si="3"/>
        <v>3</v>
      </c>
      <c r="AB29" s="11" t="str">
        <f t="shared" si="4"/>
        <v>ІІІ ур</v>
      </c>
      <c r="AC29" s="7">
        <f t="shared" si="5"/>
        <v>46</v>
      </c>
      <c r="AD29" s="6">
        <f t="shared" si="7"/>
        <v>2.875</v>
      </c>
      <c r="AE29" s="11" t="str">
        <f t="shared" si="6"/>
        <v>ІІІ ур</v>
      </c>
    </row>
    <row r="30" spans="2:31" ht="15" customHeight="1" x14ac:dyDescent="0.25">
      <c r="B30" s="1">
        <v>22</v>
      </c>
      <c r="C30" s="14" t="s">
        <v>112</v>
      </c>
      <c r="D30" s="1">
        <v>3</v>
      </c>
      <c r="E30" s="1">
        <v>3</v>
      </c>
      <c r="F30" s="1">
        <v>3</v>
      </c>
      <c r="G30" s="4">
        <f t="shared" si="8"/>
        <v>9</v>
      </c>
      <c r="H30" s="5">
        <f t="shared" si="9"/>
        <v>3</v>
      </c>
      <c r="I30" s="11" t="str">
        <f t="shared" si="0"/>
        <v>ІІІ ур</v>
      </c>
      <c r="J30" s="1">
        <v>3</v>
      </c>
      <c r="K30" s="1">
        <v>3</v>
      </c>
      <c r="L30" s="1">
        <v>3</v>
      </c>
      <c r="M30" s="1">
        <v>2</v>
      </c>
      <c r="N30" s="4">
        <f t="shared" si="10"/>
        <v>11</v>
      </c>
      <c r="O30" s="5">
        <f t="shared" si="11"/>
        <v>2.75</v>
      </c>
      <c r="P30" s="11" t="str">
        <f t="shared" si="1"/>
        <v>ІІІ ур</v>
      </c>
      <c r="Q30" s="1">
        <v>3</v>
      </c>
      <c r="R30" s="1">
        <v>3</v>
      </c>
      <c r="S30" s="1">
        <v>2</v>
      </c>
      <c r="T30" s="1">
        <v>3</v>
      </c>
      <c r="U30" s="1">
        <v>2</v>
      </c>
      <c r="V30" s="1">
        <v>3</v>
      </c>
      <c r="W30" s="1">
        <v>3</v>
      </c>
      <c r="X30" s="1">
        <v>3</v>
      </c>
      <c r="Y30" s="1">
        <v>3</v>
      </c>
      <c r="Z30" s="4">
        <f t="shared" si="2"/>
        <v>25</v>
      </c>
      <c r="AA30" s="5">
        <f t="shared" si="3"/>
        <v>2.7777777777777777</v>
      </c>
      <c r="AB30" s="11" t="str">
        <f t="shared" si="4"/>
        <v>ІІІ ур</v>
      </c>
      <c r="AC30" s="7">
        <f t="shared" si="5"/>
        <v>45</v>
      </c>
      <c r="AD30" s="6">
        <f t="shared" si="7"/>
        <v>2.8125</v>
      </c>
      <c r="AE30" s="11" t="str">
        <f t="shared" si="6"/>
        <v>ІІІ ур</v>
      </c>
    </row>
    <row r="31" spans="2:31" ht="15" customHeight="1" x14ac:dyDescent="0.25">
      <c r="B31" s="1">
        <v>23</v>
      </c>
      <c r="C31" s="14" t="s">
        <v>113</v>
      </c>
      <c r="D31" s="1">
        <v>3</v>
      </c>
      <c r="E31" s="1">
        <v>3</v>
      </c>
      <c r="F31" s="1">
        <v>3</v>
      </c>
      <c r="G31" s="4">
        <f t="shared" si="8"/>
        <v>9</v>
      </c>
      <c r="H31" s="5">
        <f t="shared" si="9"/>
        <v>3</v>
      </c>
      <c r="I31" s="11" t="str">
        <f t="shared" si="0"/>
        <v>ІІІ ур</v>
      </c>
      <c r="J31" s="1">
        <v>2</v>
      </c>
      <c r="K31" s="1">
        <v>3</v>
      </c>
      <c r="L31" s="1">
        <v>3</v>
      </c>
      <c r="M31" s="1">
        <v>3</v>
      </c>
      <c r="N31" s="4">
        <f t="shared" si="10"/>
        <v>11</v>
      </c>
      <c r="O31" s="5">
        <f t="shared" si="11"/>
        <v>2.75</v>
      </c>
      <c r="P31" s="11" t="str">
        <f t="shared" si="1"/>
        <v>ІІІ ур</v>
      </c>
      <c r="Q31" s="1">
        <v>2</v>
      </c>
      <c r="R31" s="1">
        <v>2</v>
      </c>
      <c r="S31" s="1">
        <v>3</v>
      </c>
      <c r="T31" s="1">
        <v>3</v>
      </c>
      <c r="U31" s="1">
        <v>3</v>
      </c>
      <c r="V31" s="1">
        <v>3</v>
      </c>
      <c r="W31" s="1">
        <v>3</v>
      </c>
      <c r="X31" s="1">
        <v>3</v>
      </c>
      <c r="Y31" s="1">
        <v>3</v>
      </c>
      <c r="Z31" s="4">
        <f t="shared" si="2"/>
        <v>25</v>
      </c>
      <c r="AA31" s="5">
        <f t="shared" si="3"/>
        <v>2.7777777777777777</v>
      </c>
      <c r="AB31" s="11" t="str">
        <f t="shared" si="4"/>
        <v>ІІІ ур</v>
      </c>
      <c r="AC31" s="7">
        <f t="shared" si="5"/>
        <v>45</v>
      </c>
      <c r="AD31" s="6">
        <f t="shared" si="7"/>
        <v>2.8125</v>
      </c>
      <c r="AE31" s="11" t="str">
        <f t="shared" si="6"/>
        <v>ІІІ ур</v>
      </c>
    </row>
    <row r="32" spans="2:31" ht="15" customHeight="1" x14ac:dyDescent="0.25">
      <c r="B32" s="1">
        <v>24</v>
      </c>
      <c r="C32" s="14" t="s">
        <v>120</v>
      </c>
      <c r="D32" s="1">
        <v>3</v>
      </c>
      <c r="E32" s="1">
        <v>3</v>
      </c>
      <c r="F32" s="1">
        <v>2</v>
      </c>
      <c r="G32" s="4">
        <f t="shared" si="8"/>
        <v>8</v>
      </c>
      <c r="H32" s="5">
        <f t="shared" si="9"/>
        <v>2.6666666666666665</v>
      </c>
      <c r="I32" s="11" t="str">
        <f t="shared" si="0"/>
        <v>ІІІ ур</v>
      </c>
      <c r="J32" s="1">
        <v>2</v>
      </c>
      <c r="K32" s="1">
        <v>3</v>
      </c>
      <c r="L32" s="1">
        <v>3</v>
      </c>
      <c r="M32" s="1">
        <v>3</v>
      </c>
      <c r="N32" s="4">
        <f t="shared" si="10"/>
        <v>11</v>
      </c>
      <c r="O32" s="5">
        <f t="shared" si="11"/>
        <v>2.75</v>
      </c>
      <c r="P32" s="11" t="str">
        <f t="shared" si="1"/>
        <v>ІІІ ур</v>
      </c>
      <c r="Q32" s="1">
        <v>2</v>
      </c>
      <c r="R32" s="1">
        <v>3</v>
      </c>
      <c r="S32" s="1">
        <v>2</v>
      </c>
      <c r="T32" s="1">
        <v>3</v>
      </c>
      <c r="U32" s="1">
        <v>3</v>
      </c>
      <c r="V32" s="1">
        <v>3</v>
      </c>
      <c r="W32" s="1">
        <v>3</v>
      </c>
      <c r="X32" s="1">
        <v>3</v>
      </c>
      <c r="Y32" s="1">
        <v>2</v>
      </c>
      <c r="Z32" s="4">
        <f t="shared" si="2"/>
        <v>24</v>
      </c>
      <c r="AA32" s="5">
        <f t="shared" si="3"/>
        <v>2.6666666666666665</v>
      </c>
      <c r="AB32" s="11" t="str">
        <f t="shared" si="4"/>
        <v>ІІІ ур</v>
      </c>
      <c r="AC32" s="7">
        <f t="shared" si="5"/>
        <v>43</v>
      </c>
      <c r="AD32" s="6">
        <f t="shared" si="7"/>
        <v>2.6875</v>
      </c>
      <c r="AE32" s="11" t="str">
        <f t="shared" si="6"/>
        <v>ІІІ ур</v>
      </c>
    </row>
    <row r="33" spans="2:31" ht="15" customHeight="1" x14ac:dyDescent="0.25">
      <c r="B33" s="1">
        <v>25</v>
      </c>
      <c r="C33" s="14" t="s">
        <v>121</v>
      </c>
      <c r="D33" s="1">
        <v>3</v>
      </c>
      <c r="E33" s="1">
        <v>2</v>
      </c>
      <c r="F33" s="1">
        <v>2</v>
      </c>
      <c r="G33" s="4">
        <f t="shared" si="8"/>
        <v>7</v>
      </c>
      <c r="H33" s="5">
        <f t="shared" si="9"/>
        <v>2.3333333333333335</v>
      </c>
      <c r="I33" s="11" t="str">
        <f t="shared" si="0"/>
        <v>ІІ ур</v>
      </c>
      <c r="J33" s="1">
        <v>3</v>
      </c>
      <c r="K33" s="1">
        <v>3</v>
      </c>
      <c r="L33" s="1">
        <v>3</v>
      </c>
      <c r="M33" s="1">
        <v>2</v>
      </c>
      <c r="N33" s="4">
        <f t="shared" si="10"/>
        <v>11</v>
      </c>
      <c r="O33" s="5">
        <f t="shared" si="11"/>
        <v>2.75</v>
      </c>
      <c r="P33" s="11" t="str">
        <f t="shared" si="1"/>
        <v>ІІІ ур</v>
      </c>
      <c r="Q33" s="1">
        <v>2</v>
      </c>
      <c r="R33" s="1">
        <v>3</v>
      </c>
      <c r="S33" s="1">
        <v>3</v>
      </c>
      <c r="T33" s="1">
        <v>3</v>
      </c>
      <c r="U33" s="1">
        <v>3</v>
      </c>
      <c r="V33" s="1">
        <v>2</v>
      </c>
      <c r="W33" s="1">
        <v>2</v>
      </c>
      <c r="X33" s="1">
        <v>3</v>
      </c>
      <c r="Y33" s="1">
        <v>3</v>
      </c>
      <c r="Z33" s="4">
        <f t="shared" si="2"/>
        <v>24</v>
      </c>
      <c r="AA33" s="5">
        <f t="shared" si="3"/>
        <v>2.6666666666666665</v>
      </c>
      <c r="AB33" s="11" t="str">
        <f t="shared" si="4"/>
        <v>ІІІ ур</v>
      </c>
      <c r="AC33" s="7">
        <f t="shared" si="5"/>
        <v>42</v>
      </c>
      <c r="AD33" s="6">
        <f t="shared" si="7"/>
        <v>2.625</v>
      </c>
      <c r="AE33" s="11" t="str">
        <f t="shared" si="6"/>
        <v>ІІІ ур</v>
      </c>
    </row>
    <row r="34" spans="2:31" ht="15" customHeight="1" x14ac:dyDescent="0.25">
      <c r="B34" s="1">
        <v>26</v>
      </c>
      <c r="C34" s="14" t="s">
        <v>122</v>
      </c>
      <c r="D34" s="1">
        <v>3</v>
      </c>
      <c r="E34" s="1">
        <v>2</v>
      </c>
      <c r="F34" s="1">
        <v>3</v>
      </c>
      <c r="G34" s="4">
        <f t="shared" si="8"/>
        <v>8</v>
      </c>
      <c r="H34" s="5">
        <f t="shared" si="9"/>
        <v>2.6666666666666665</v>
      </c>
      <c r="I34" s="11" t="str">
        <f t="shared" si="0"/>
        <v>ІІІ ур</v>
      </c>
      <c r="J34" s="1">
        <v>2</v>
      </c>
      <c r="K34" s="1">
        <v>3</v>
      </c>
      <c r="L34" s="1">
        <v>3</v>
      </c>
      <c r="M34" s="1">
        <v>3</v>
      </c>
      <c r="N34" s="4">
        <f t="shared" si="10"/>
        <v>11</v>
      </c>
      <c r="O34" s="5">
        <f t="shared" si="11"/>
        <v>2.75</v>
      </c>
      <c r="P34" s="11" t="str">
        <f t="shared" si="1"/>
        <v>ІІІ ур</v>
      </c>
      <c r="Q34" s="1">
        <v>3</v>
      </c>
      <c r="R34" s="1">
        <v>2</v>
      </c>
      <c r="S34" s="1">
        <v>2</v>
      </c>
      <c r="T34" s="1">
        <v>3</v>
      </c>
      <c r="U34" s="1">
        <v>3</v>
      </c>
      <c r="V34" s="1">
        <v>3</v>
      </c>
      <c r="W34" s="1">
        <v>3</v>
      </c>
      <c r="X34" s="1">
        <v>3</v>
      </c>
      <c r="Y34" s="1">
        <v>3</v>
      </c>
      <c r="Z34" s="4">
        <f t="shared" si="2"/>
        <v>25</v>
      </c>
      <c r="AA34" s="5">
        <f t="shared" si="3"/>
        <v>2.7777777777777777</v>
      </c>
      <c r="AB34" s="11" t="str">
        <f t="shared" si="4"/>
        <v>ІІІ ур</v>
      </c>
      <c r="AC34" s="7">
        <f t="shared" si="5"/>
        <v>44</v>
      </c>
      <c r="AD34" s="6">
        <f t="shared" si="7"/>
        <v>2.75</v>
      </c>
      <c r="AE34" s="11" t="str">
        <f t="shared" si="6"/>
        <v>ІІІ ур</v>
      </c>
    </row>
    <row r="35" spans="2:31" ht="15" customHeight="1" x14ac:dyDescent="0.25">
      <c r="B35" s="1">
        <v>27</v>
      </c>
      <c r="C35" s="14" t="s">
        <v>123</v>
      </c>
      <c r="D35" s="1">
        <v>3</v>
      </c>
      <c r="E35" s="1">
        <v>3</v>
      </c>
      <c r="F35" s="1">
        <v>3</v>
      </c>
      <c r="G35" s="4">
        <f t="shared" si="8"/>
        <v>9</v>
      </c>
      <c r="H35" s="5">
        <f t="shared" si="9"/>
        <v>3</v>
      </c>
      <c r="I35" s="11" t="str">
        <f t="shared" si="0"/>
        <v>ІІІ ур</v>
      </c>
      <c r="J35" s="1">
        <v>2</v>
      </c>
      <c r="K35" s="1">
        <v>2</v>
      </c>
      <c r="L35" s="1">
        <v>3</v>
      </c>
      <c r="M35" s="1">
        <v>3</v>
      </c>
      <c r="N35" s="4">
        <f t="shared" si="10"/>
        <v>10</v>
      </c>
      <c r="O35" s="5">
        <f t="shared" si="11"/>
        <v>2.5</v>
      </c>
      <c r="P35" s="11" t="str">
        <f t="shared" si="1"/>
        <v>ІІ ур</v>
      </c>
      <c r="Q35" s="1">
        <v>3</v>
      </c>
      <c r="R35" s="1">
        <v>3</v>
      </c>
      <c r="S35" s="1">
        <v>3</v>
      </c>
      <c r="T35" s="1">
        <v>2</v>
      </c>
      <c r="U35" s="1">
        <v>2</v>
      </c>
      <c r="V35" s="1">
        <v>3</v>
      </c>
      <c r="W35" s="1">
        <v>3</v>
      </c>
      <c r="X35" s="1">
        <v>3</v>
      </c>
      <c r="Y35" s="1">
        <v>2</v>
      </c>
      <c r="Z35" s="4">
        <f t="shared" si="2"/>
        <v>24</v>
      </c>
      <c r="AA35" s="5">
        <f t="shared" si="3"/>
        <v>2.6666666666666665</v>
      </c>
      <c r="AB35" s="11" t="str">
        <f t="shared" si="4"/>
        <v>ІІІ ур</v>
      </c>
      <c r="AC35" s="7">
        <f t="shared" si="5"/>
        <v>43</v>
      </c>
      <c r="AD35" s="6">
        <f t="shared" si="7"/>
        <v>2.6875</v>
      </c>
      <c r="AE35" s="11" t="str">
        <f t="shared" si="6"/>
        <v>ІІІ ур</v>
      </c>
    </row>
    <row r="36" spans="2:31" ht="15" customHeight="1" x14ac:dyDescent="0.25">
      <c r="B36" s="1">
        <v>28</v>
      </c>
      <c r="C36" s="1" t="s">
        <v>124</v>
      </c>
      <c r="D36" s="1">
        <v>3</v>
      </c>
      <c r="E36" s="1">
        <v>3</v>
      </c>
      <c r="F36" s="1">
        <v>2</v>
      </c>
      <c r="G36" s="4">
        <f t="shared" si="8"/>
        <v>8</v>
      </c>
      <c r="H36" s="5">
        <f t="shared" si="9"/>
        <v>2.6666666666666665</v>
      </c>
      <c r="I36" s="11" t="str">
        <f t="shared" si="0"/>
        <v>ІІІ ур</v>
      </c>
      <c r="J36" s="1">
        <v>3</v>
      </c>
      <c r="K36" s="1">
        <v>3</v>
      </c>
      <c r="L36" s="1">
        <v>2</v>
      </c>
      <c r="M36" s="1">
        <v>3</v>
      </c>
      <c r="N36" s="4">
        <f t="shared" si="10"/>
        <v>11</v>
      </c>
      <c r="O36" s="5">
        <f t="shared" si="11"/>
        <v>2.75</v>
      </c>
      <c r="P36" s="11" t="str">
        <f t="shared" si="1"/>
        <v>ІІІ ур</v>
      </c>
      <c r="Q36" s="1">
        <v>3</v>
      </c>
      <c r="R36" s="1">
        <v>3</v>
      </c>
      <c r="S36" s="1">
        <v>2</v>
      </c>
      <c r="T36" s="1">
        <v>3</v>
      </c>
      <c r="U36" s="1">
        <v>2</v>
      </c>
      <c r="V36" s="1">
        <v>3</v>
      </c>
      <c r="W36" s="1">
        <v>2</v>
      </c>
      <c r="X36" s="1">
        <v>3</v>
      </c>
      <c r="Y36" s="1">
        <v>2</v>
      </c>
      <c r="Z36" s="4">
        <f t="shared" si="2"/>
        <v>23</v>
      </c>
      <c r="AA36" s="5">
        <f t="shared" si="3"/>
        <v>2.5555555555555554</v>
      </c>
      <c r="AB36" s="11" t="str">
        <f t="shared" si="4"/>
        <v>ІІ ур</v>
      </c>
      <c r="AC36" s="7">
        <f t="shared" si="5"/>
        <v>42</v>
      </c>
      <c r="AD36" s="6">
        <f t="shared" si="7"/>
        <v>2.625</v>
      </c>
      <c r="AE36" s="11" t="str">
        <f t="shared" si="6"/>
        <v>ІІІ ур</v>
      </c>
    </row>
    <row r="37" spans="2:31" ht="15" customHeight="1" x14ac:dyDescent="0.25">
      <c r="B37" s="1">
        <v>29</v>
      </c>
      <c r="C37" s="1" t="s">
        <v>125</v>
      </c>
      <c r="D37" s="1">
        <v>3</v>
      </c>
      <c r="E37" s="1">
        <v>3</v>
      </c>
      <c r="F37" s="1">
        <v>2</v>
      </c>
      <c r="G37" s="4">
        <f t="shared" si="8"/>
        <v>8</v>
      </c>
      <c r="H37" s="5">
        <f t="shared" si="9"/>
        <v>2.6666666666666665</v>
      </c>
      <c r="I37" s="11" t="str">
        <f t="shared" si="0"/>
        <v>ІІІ ур</v>
      </c>
      <c r="J37" s="1">
        <v>3</v>
      </c>
      <c r="K37" s="1">
        <v>3</v>
      </c>
      <c r="L37" s="1">
        <v>2</v>
      </c>
      <c r="M37" s="1">
        <v>3</v>
      </c>
      <c r="N37" s="4">
        <f t="shared" si="10"/>
        <v>11</v>
      </c>
      <c r="O37" s="5">
        <f t="shared" si="11"/>
        <v>2.75</v>
      </c>
      <c r="P37" s="11" t="str">
        <f t="shared" si="1"/>
        <v>ІІІ ур</v>
      </c>
      <c r="Q37" s="1">
        <v>3</v>
      </c>
      <c r="R37" s="1">
        <v>2</v>
      </c>
      <c r="S37" s="1">
        <v>3</v>
      </c>
      <c r="T37" s="1">
        <v>2</v>
      </c>
      <c r="U37" s="1">
        <v>3</v>
      </c>
      <c r="V37" s="1">
        <v>3</v>
      </c>
      <c r="W37" s="1">
        <v>3</v>
      </c>
      <c r="X37" s="1">
        <v>3</v>
      </c>
      <c r="Y37" s="1">
        <v>3</v>
      </c>
      <c r="Z37" s="4">
        <f t="shared" si="2"/>
        <v>25</v>
      </c>
      <c r="AA37" s="5">
        <f t="shared" si="3"/>
        <v>2.7777777777777777</v>
      </c>
      <c r="AB37" s="11" t="str">
        <f t="shared" si="4"/>
        <v>ІІІ ур</v>
      </c>
      <c r="AC37" s="7">
        <f t="shared" si="5"/>
        <v>44</v>
      </c>
      <c r="AD37" s="6">
        <f t="shared" si="7"/>
        <v>2.75</v>
      </c>
      <c r="AE37" s="11" t="str">
        <f t="shared" si="6"/>
        <v>ІІІ ур</v>
      </c>
    </row>
    <row r="38" spans="2:31" ht="15" customHeight="1" x14ac:dyDescent="0.25">
      <c r="B38" s="1">
        <v>30</v>
      </c>
      <c r="C38" s="1" t="s">
        <v>126</v>
      </c>
      <c r="D38" s="1">
        <v>3</v>
      </c>
      <c r="E38" s="1">
        <v>3</v>
      </c>
      <c r="F38" s="1">
        <v>2</v>
      </c>
      <c r="G38" s="4">
        <f t="shared" si="8"/>
        <v>8</v>
      </c>
      <c r="H38" s="5">
        <f t="shared" si="9"/>
        <v>2.6666666666666665</v>
      </c>
      <c r="I38" s="11" t="str">
        <f t="shared" si="0"/>
        <v>ІІІ ур</v>
      </c>
      <c r="J38" s="1">
        <v>3</v>
      </c>
      <c r="K38" s="1">
        <v>3</v>
      </c>
      <c r="L38" s="1">
        <v>3</v>
      </c>
      <c r="M38" s="1">
        <v>3</v>
      </c>
      <c r="N38" s="4">
        <f t="shared" si="10"/>
        <v>12</v>
      </c>
      <c r="O38" s="5">
        <f t="shared" si="11"/>
        <v>3</v>
      </c>
      <c r="P38" s="11" t="str">
        <f t="shared" si="1"/>
        <v>ІІІ ур</v>
      </c>
      <c r="Q38" s="1">
        <v>3</v>
      </c>
      <c r="R38" s="1">
        <v>3</v>
      </c>
      <c r="S38" s="1">
        <v>3</v>
      </c>
      <c r="T38" s="1">
        <v>3</v>
      </c>
      <c r="U38" s="1">
        <v>3</v>
      </c>
      <c r="V38" s="1">
        <v>3</v>
      </c>
      <c r="W38" s="1">
        <v>3</v>
      </c>
      <c r="X38" s="1">
        <v>3</v>
      </c>
      <c r="Y38" s="1">
        <v>3</v>
      </c>
      <c r="Z38" s="4">
        <f>SUM(Q38:Y38)</f>
        <v>27</v>
      </c>
      <c r="AA38" s="5">
        <f t="shared" si="3"/>
        <v>3</v>
      </c>
      <c r="AB38" s="11" t="str">
        <f t="shared" si="4"/>
        <v>ІІІ ур</v>
      </c>
      <c r="AC38" s="7">
        <f t="shared" si="5"/>
        <v>47</v>
      </c>
      <c r="AD38" s="6">
        <f t="shared" si="7"/>
        <v>2.9375</v>
      </c>
      <c r="AE38" s="11" t="str">
        <f t="shared" si="6"/>
        <v>ІІІ ур</v>
      </c>
    </row>
    <row r="39" spans="2:31" ht="15" customHeight="1" x14ac:dyDescent="0.25">
      <c r="B39" s="31"/>
      <c r="C39" s="1"/>
      <c r="D39" s="34"/>
      <c r="E39" s="35"/>
      <c r="F39" s="35"/>
      <c r="G39" s="36"/>
      <c r="H39" s="1" t="s">
        <v>13</v>
      </c>
      <c r="I39" s="9" t="s">
        <v>9</v>
      </c>
      <c r="J39" s="34"/>
      <c r="K39" s="35"/>
      <c r="L39" s="35"/>
      <c r="M39" s="35"/>
      <c r="N39" s="36"/>
      <c r="O39" s="1" t="s">
        <v>13</v>
      </c>
      <c r="P39" s="9" t="s">
        <v>9</v>
      </c>
      <c r="Q39" s="34"/>
      <c r="R39" s="35"/>
      <c r="S39" s="35"/>
      <c r="T39" s="35"/>
      <c r="U39" s="35"/>
      <c r="V39" s="35"/>
      <c r="W39" s="35"/>
      <c r="X39" s="35"/>
      <c r="Y39" s="35"/>
      <c r="Z39" s="36"/>
      <c r="AA39" s="1" t="s">
        <v>13</v>
      </c>
      <c r="AB39" s="9" t="s">
        <v>9</v>
      </c>
      <c r="AC39" s="2"/>
      <c r="AD39" s="2"/>
      <c r="AE39" s="2"/>
    </row>
    <row r="40" spans="2:31" ht="15" customHeight="1" x14ac:dyDescent="0.25">
      <c r="B40" s="32"/>
      <c r="C40" s="1"/>
      <c r="D40" s="34" t="s">
        <v>19</v>
      </c>
      <c r="E40" s="35"/>
      <c r="F40" s="35"/>
      <c r="G40" s="36"/>
      <c r="H40" s="8">
        <v>27</v>
      </c>
      <c r="I40" s="8">
        <v>100</v>
      </c>
      <c r="J40" s="34" t="s">
        <v>19</v>
      </c>
      <c r="K40" s="35"/>
      <c r="L40" s="35"/>
      <c r="M40" s="35"/>
      <c r="N40" s="36"/>
      <c r="O40" s="8">
        <v>27</v>
      </c>
      <c r="P40" s="8">
        <v>100</v>
      </c>
      <c r="Q40" s="34" t="s">
        <v>19</v>
      </c>
      <c r="R40" s="35"/>
      <c r="S40" s="35"/>
      <c r="T40" s="35"/>
      <c r="U40" s="35"/>
      <c r="V40" s="35"/>
      <c r="W40" s="35"/>
      <c r="X40" s="35"/>
      <c r="Y40" s="35"/>
      <c r="Z40" s="36"/>
      <c r="AA40" s="8">
        <v>27</v>
      </c>
      <c r="AB40" s="8">
        <v>100</v>
      </c>
      <c r="AC40" s="2"/>
      <c r="AD40" s="2"/>
      <c r="AE40" s="2"/>
    </row>
    <row r="41" spans="2:31" ht="15" customHeight="1" x14ac:dyDescent="0.25">
      <c r="B41" s="32"/>
      <c r="C41" s="1"/>
      <c r="D41" s="34" t="s">
        <v>24</v>
      </c>
      <c r="E41" s="35"/>
      <c r="F41" s="35"/>
      <c r="G41" s="36"/>
      <c r="H41" s="12">
        <f>COUNTIF(I9:I38,"І ур")</f>
        <v>0</v>
      </c>
      <c r="I41" s="3">
        <f>(H41/H40)*100</f>
        <v>0</v>
      </c>
      <c r="J41" s="34" t="s">
        <v>24</v>
      </c>
      <c r="K41" s="35"/>
      <c r="L41" s="35"/>
      <c r="M41" s="35"/>
      <c r="N41" s="36"/>
      <c r="O41" s="12">
        <f>COUNTIF(P9:P38,"І ур")</f>
        <v>0</v>
      </c>
      <c r="P41" s="3">
        <f>(O41/O40)*100</f>
        <v>0</v>
      </c>
      <c r="Q41" s="34" t="s">
        <v>24</v>
      </c>
      <c r="R41" s="35"/>
      <c r="S41" s="35"/>
      <c r="T41" s="35"/>
      <c r="U41" s="35"/>
      <c r="V41" s="35"/>
      <c r="W41" s="35"/>
      <c r="X41" s="35"/>
      <c r="Y41" s="35"/>
      <c r="Z41" s="36"/>
      <c r="AA41" s="12">
        <f>COUNTIF(AB9:AB38,"І ур")</f>
        <v>0</v>
      </c>
      <c r="AB41" s="3">
        <f>(AA41/AA40)*100</f>
        <v>0</v>
      </c>
      <c r="AC41" s="2"/>
      <c r="AD41" s="2"/>
      <c r="AE41" s="2"/>
    </row>
    <row r="42" spans="2:31" ht="15" customHeight="1" x14ac:dyDescent="0.25">
      <c r="B42" s="32"/>
      <c r="C42" s="1"/>
      <c r="D42" s="34" t="s">
        <v>25</v>
      </c>
      <c r="E42" s="35"/>
      <c r="F42" s="35"/>
      <c r="G42" s="36"/>
      <c r="H42" s="12">
        <f>COUNTIF(I9:I38,"ІІ ур")</f>
        <v>11</v>
      </c>
      <c r="I42" s="3">
        <f>(H42/H40)*100</f>
        <v>40.74074074074074</v>
      </c>
      <c r="J42" s="34" t="s">
        <v>25</v>
      </c>
      <c r="K42" s="35"/>
      <c r="L42" s="35"/>
      <c r="M42" s="35"/>
      <c r="N42" s="36"/>
      <c r="O42" s="12">
        <f>COUNTIF(P9:P38,"ІІ ур")</f>
        <v>9</v>
      </c>
      <c r="P42" s="3">
        <f>(O42/O40)*100</f>
        <v>33.333333333333329</v>
      </c>
      <c r="Q42" s="34" t="s">
        <v>25</v>
      </c>
      <c r="R42" s="35"/>
      <c r="S42" s="35"/>
      <c r="T42" s="35"/>
      <c r="U42" s="35"/>
      <c r="V42" s="35"/>
      <c r="W42" s="35"/>
      <c r="X42" s="35"/>
      <c r="Y42" s="35"/>
      <c r="Z42" s="36"/>
      <c r="AA42" s="12">
        <f>COUNTIF(AB9:AB38,"ІІ ур")</f>
        <v>9</v>
      </c>
      <c r="AB42" s="3">
        <f>(AA42/AA40)*100</f>
        <v>33.333333333333329</v>
      </c>
      <c r="AC42" s="2"/>
      <c r="AD42" s="2"/>
      <c r="AE42" s="2"/>
    </row>
    <row r="43" spans="2:31" ht="15" customHeight="1" x14ac:dyDescent="0.25">
      <c r="B43" s="32"/>
      <c r="C43" s="1"/>
      <c r="D43" s="34" t="s">
        <v>26</v>
      </c>
      <c r="E43" s="35"/>
      <c r="F43" s="35"/>
      <c r="G43" s="36"/>
      <c r="H43" s="12">
        <f>COUNTIF(I9:I38,"ІІІ ур")</f>
        <v>19</v>
      </c>
      <c r="I43" s="3">
        <f>(H43/H40)*100</f>
        <v>70.370370370370367</v>
      </c>
      <c r="J43" s="34" t="s">
        <v>26</v>
      </c>
      <c r="K43" s="35"/>
      <c r="L43" s="35"/>
      <c r="M43" s="35"/>
      <c r="N43" s="36"/>
      <c r="O43" s="12">
        <f>COUNTIF(P9:P38,"ІІІ ур")</f>
        <v>21</v>
      </c>
      <c r="P43" s="3">
        <f>(O43/O40)*100</f>
        <v>77.777777777777786</v>
      </c>
      <c r="Q43" s="34" t="s">
        <v>26</v>
      </c>
      <c r="R43" s="35"/>
      <c r="S43" s="35"/>
      <c r="T43" s="35"/>
      <c r="U43" s="35"/>
      <c r="V43" s="35"/>
      <c r="W43" s="35"/>
      <c r="X43" s="35"/>
      <c r="Y43" s="35"/>
      <c r="Z43" s="36"/>
      <c r="AA43" s="12">
        <f>COUNTIF(AB9:AB38,"ІІІ ур")</f>
        <v>21</v>
      </c>
      <c r="AB43" s="3">
        <f>(AA43/AA40)*100</f>
        <v>77.777777777777786</v>
      </c>
      <c r="AC43" s="2"/>
      <c r="AD43" s="2"/>
      <c r="AE43" s="2"/>
    </row>
    <row r="44" spans="2:31" x14ac:dyDescent="0.25">
      <c r="B44" s="32"/>
      <c r="C44" s="1"/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6"/>
      <c r="AD44" s="1"/>
      <c r="AE44" s="9" t="s">
        <v>9</v>
      </c>
    </row>
    <row r="45" spans="2:31" x14ac:dyDescent="0.25">
      <c r="B45" s="32"/>
      <c r="C45" s="1"/>
      <c r="D45" s="37" t="s">
        <v>20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8">
        <v>30</v>
      </c>
      <c r="AE45" s="8">
        <v>100</v>
      </c>
    </row>
    <row r="46" spans="2:31" x14ac:dyDescent="0.25">
      <c r="B46" s="32"/>
      <c r="C46" s="1"/>
      <c r="D46" s="40" t="s">
        <v>21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12">
        <f>COUNTIF(AE9:AE38,"І ур")</f>
        <v>0</v>
      </c>
      <c r="AE46" s="3">
        <f>(AD46/AD45)*100</f>
        <v>0</v>
      </c>
    </row>
    <row r="47" spans="2:31" x14ac:dyDescent="0.25">
      <c r="B47" s="32"/>
      <c r="C47" s="1"/>
      <c r="D47" s="40" t="s">
        <v>22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12">
        <f>COUNTIF(AE9:AE38,"ІІ ур")</f>
        <v>7</v>
      </c>
      <c r="AE47" s="3">
        <f>(AD47/AD45)*100</f>
        <v>23.333333333333332</v>
      </c>
    </row>
    <row r="48" spans="2:31" x14ac:dyDescent="0.25">
      <c r="B48" s="33"/>
      <c r="C48" s="1"/>
      <c r="D48" s="40" t="s">
        <v>23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12">
        <f>COUNTIF(AE9:AE38,"ІІІ ур")</f>
        <v>23</v>
      </c>
      <c r="AE48" s="3">
        <f>(AD48/AD45)*100</f>
        <v>76.666666666666671</v>
      </c>
    </row>
    <row r="49" spans="3:3" x14ac:dyDescent="0.25">
      <c r="C49" s="1"/>
    </row>
    <row r="50" spans="3:3" x14ac:dyDescent="0.25">
      <c r="C50" s="1"/>
    </row>
    <row r="51" spans="3:3" x14ac:dyDescent="0.25">
      <c r="C51" s="31"/>
    </row>
    <row r="52" spans="3:3" x14ac:dyDescent="0.25">
      <c r="C52" s="32"/>
    </row>
    <row r="53" spans="3:3" x14ac:dyDescent="0.25">
      <c r="C53" s="32"/>
    </row>
    <row r="54" spans="3:3" x14ac:dyDescent="0.25">
      <c r="C54" s="32"/>
    </row>
    <row r="55" spans="3:3" x14ac:dyDescent="0.25">
      <c r="C55" s="32"/>
    </row>
    <row r="56" spans="3:3" x14ac:dyDescent="0.25">
      <c r="C56" s="32"/>
    </row>
    <row r="57" spans="3:3" x14ac:dyDescent="0.25">
      <c r="C57" s="32"/>
    </row>
    <row r="58" spans="3:3" x14ac:dyDescent="0.25">
      <c r="C58" s="32"/>
    </row>
    <row r="59" spans="3:3" x14ac:dyDescent="0.25">
      <c r="C59" s="32"/>
    </row>
    <row r="60" spans="3:3" x14ac:dyDescent="0.25">
      <c r="C60" s="33"/>
    </row>
    <row r="90" spans="10:11" x14ac:dyDescent="0.25">
      <c r="J90" s="10">
        <v>1</v>
      </c>
      <c r="K90" s="10" t="s">
        <v>16</v>
      </c>
    </row>
    <row r="91" spans="10:11" x14ac:dyDescent="0.25">
      <c r="J91" s="10">
        <v>1.6</v>
      </c>
      <c r="K91" s="10" t="s">
        <v>17</v>
      </c>
    </row>
    <row r="92" spans="10:11" x14ac:dyDescent="0.25">
      <c r="J92" s="10">
        <v>2.6</v>
      </c>
      <c r="K92" s="10" t="s">
        <v>18</v>
      </c>
    </row>
  </sheetData>
  <mergeCells count="43">
    <mergeCell ref="AB7:AB8"/>
    <mergeCell ref="Q43:Z43"/>
    <mergeCell ref="Q42:Z42"/>
    <mergeCell ref="Q41:Z41"/>
    <mergeCell ref="Q40:Z40"/>
    <mergeCell ref="Q39:Z39"/>
    <mergeCell ref="H7:H8"/>
    <mergeCell ref="I7:I8"/>
    <mergeCell ref="N7:N8"/>
    <mergeCell ref="O7:O8"/>
    <mergeCell ref="P7:P8"/>
    <mergeCell ref="D46:AC46"/>
    <mergeCell ref="D47:AC47"/>
    <mergeCell ref="D48:AC48"/>
    <mergeCell ref="B39:B48"/>
    <mergeCell ref="D39:G39"/>
    <mergeCell ref="D40:G40"/>
    <mergeCell ref="D41:G41"/>
    <mergeCell ref="D42:G42"/>
    <mergeCell ref="D43:G43"/>
    <mergeCell ref="J39:N39"/>
    <mergeCell ref="J40:N40"/>
    <mergeCell ref="J41:N41"/>
    <mergeCell ref="D45:AC45"/>
    <mergeCell ref="J42:N42"/>
    <mergeCell ref="J43:N43"/>
    <mergeCell ref="D44:AC44"/>
    <mergeCell ref="C51:C60"/>
    <mergeCell ref="A2:AF2"/>
    <mergeCell ref="A3:AF3"/>
    <mergeCell ref="A4:AF4"/>
    <mergeCell ref="B6:AE6"/>
    <mergeCell ref="B7:B8"/>
    <mergeCell ref="C7:C8"/>
    <mergeCell ref="D7:F7"/>
    <mergeCell ref="J7:M7"/>
    <mergeCell ref="Q7:Y7"/>
    <mergeCell ref="AC7:AC8"/>
    <mergeCell ref="Z7:Z8"/>
    <mergeCell ref="AD7:AD8"/>
    <mergeCell ref="AE7:AE8"/>
    <mergeCell ref="G7:G8"/>
    <mergeCell ref="AA7:AA8"/>
  </mergeCells>
  <pageMargins left="0.7" right="0.7" top="0.75" bottom="0.75" header="0.3" footer="0.3"/>
  <pageSetup paperSize="9" scale="50" orientation="landscape" horizontalDpi="0" verticalDpi="0" r:id="rId1"/>
  <ignoredErrors>
    <ignoredError sqref="H10 O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3-4 старт</vt:lpstr>
      <vt:lpstr>4-5 промежуток</vt:lpstr>
      <vt:lpstr>4-5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2024-10-08T10:50:51Z</dcterms:modified>
</cp:coreProperties>
</file>