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00" windowHeight="7020"/>
  </bookViews>
  <sheets>
    <sheet name="3-4 старт" sheetId="5" r:id="rId1"/>
    <sheet name="4-5 промежуток" sheetId="6" r:id="rId2"/>
    <sheet name="4-5 итог" sheetId="4" r:id="rId3"/>
  </sheets>
  <calcPr calcId="162913"/>
</workbook>
</file>

<file path=xl/calcChain.xml><?xml version="1.0" encoding="utf-8"?>
<calcChain xmlns="http://schemas.openxmlformats.org/spreadsheetml/2006/main">
  <c r="W10" i="5" l="1"/>
  <c r="AL33" i="4" l="1"/>
  <c r="AO33" i="4" s="1"/>
  <c r="AP33" i="4" s="1"/>
  <c r="AQ33" i="4" s="1"/>
  <c r="AM33" i="4"/>
  <c r="AN33" i="4" s="1"/>
  <c r="AL32" i="4"/>
  <c r="AO32" i="4" s="1"/>
  <c r="AP32" i="4" s="1"/>
  <c r="AQ32" i="4" s="1"/>
  <c r="AM32" i="4"/>
  <c r="AN32" i="4"/>
  <c r="AL30" i="4"/>
  <c r="AO30" i="4" s="1"/>
  <c r="AP30" i="4" s="1"/>
  <c r="AQ30" i="4" s="1"/>
  <c r="AM30" i="4"/>
  <c r="AN30" i="4"/>
  <c r="AL28" i="4"/>
  <c r="AO28" i="4"/>
  <c r="AP28" i="4" s="1"/>
  <c r="AQ28" i="4" s="1"/>
  <c r="AM28" i="4"/>
  <c r="AN28" i="4"/>
  <c r="AL27" i="4"/>
  <c r="AO27" i="4"/>
  <c r="AP27" i="4" s="1"/>
  <c r="AQ27" i="4" s="1"/>
  <c r="AM27" i="4"/>
  <c r="AN27" i="4"/>
  <c r="AL25" i="4"/>
  <c r="AO25" i="4" s="1"/>
  <c r="AP25" i="4" s="1"/>
  <c r="AQ25" i="4" s="1"/>
  <c r="AM25" i="4"/>
  <c r="AN25" i="4"/>
  <c r="AL24" i="4"/>
  <c r="AO24" i="4"/>
  <c r="AP24" i="4" s="1"/>
  <c r="AQ24" i="4" s="1"/>
  <c r="AM24" i="4"/>
  <c r="AN24" i="4"/>
  <c r="X33" i="4"/>
  <c r="Y33" i="4"/>
  <c r="Z33" i="4" s="1"/>
  <c r="X32" i="4"/>
  <c r="Y32" i="4"/>
  <c r="Z32" i="4" s="1"/>
  <c r="X30" i="4"/>
  <c r="Y30" i="4"/>
  <c r="Z30" i="4"/>
  <c r="X28" i="4"/>
  <c r="Y28" i="4"/>
  <c r="Z28" i="4" s="1"/>
  <c r="X27" i="4"/>
  <c r="Y27" i="4"/>
  <c r="Z27" i="4"/>
  <c r="X25" i="4"/>
  <c r="Y25" i="4"/>
  <c r="Z25" i="4" s="1"/>
  <c r="X24" i="4"/>
  <c r="Y24" i="4"/>
  <c r="Z24" i="4"/>
  <c r="G33" i="4"/>
  <c r="H33" i="4"/>
  <c r="G32" i="4"/>
  <c r="H32" i="4"/>
  <c r="G30" i="4"/>
  <c r="H30" i="4"/>
  <c r="G28" i="4"/>
  <c r="H28" i="4"/>
  <c r="G27" i="4"/>
  <c r="H27" i="4"/>
  <c r="G25" i="4"/>
  <c r="H25" i="4"/>
  <c r="G24" i="4"/>
  <c r="H24" i="4"/>
  <c r="AM26" i="6"/>
  <c r="AP26" i="6" s="1"/>
  <c r="AQ26" i="6" s="1"/>
  <c r="AR26" i="6" s="1"/>
  <c r="AN26" i="6"/>
  <c r="AO26" i="6"/>
  <c r="AM25" i="6"/>
  <c r="AP25" i="6" s="1"/>
  <c r="AQ25" i="6" s="1"/>
  <c r="AR25" i="6" s="1"/>
  <c r="AN25" i="6"/>
  <c r="AO25" i="6" s="1"/>
  <c r="AA26" i="6"/>
  <c r="AB26" i="6"/>
  <c r="AC26" i="6"/>
  <c r="AA25" i="6"/>
  <c r="AB25" i="6"/>
  <c r="AC25" i="6"/>
  <c r="K26" i="6"/>
  <c r="L26" i="6"/>
  <c r="M26" i="6"/>
  <c r="K25" i="6"/>
  <c r="L25" i="6"/>
  <c r="M25" i="6" s="1"/>
  <c r="R32" i="5"/>
  <c r="S32" i="5"/>
  <c r="R31" i="5"/>
  <c r="S31" i="5"/>
  <c r="R23" i="5"/>
  <c r="S23" i="5"/>
  <c r="R22" i="5"/>
  <c r="S22" i="5"/>
  <c r="R21" i="5"/>
  <c r="S21" i="5"/>
  <c r="R20" i="5"/>
  <c r="S20" i="5"/>
  <c r="R19" i="5"/>
  <c r="S19" i="5"/>
  <c r="R18" i="5"/>
  <c r="S18" i="5"/>
  <c r="R17" i="5"/>
  <c r="S17" i="5"/>
  <c r="R16" i="5"/>
  <c r="S16" i="5"/>
  <c r="I34" i="5"/>
  <c r="J34" i="5"/>
  <c r="K34" i="5" s="1"/>
  <c r="I33" i="5"/>
  <c r="J33" i="5"/>
  <c r="K33" i="5" s="1"/>
  <c r="I32" i="5"/>
  <c r="J32" i="5"/>
  <c r="K32" i="5"/>
  <c r="I31" i="5"/>
  <c r="J31" i="5"/>
  <c r="K31" i="5" s="1"/>
  <c r="I23" i="5"/>
  <c r="J23" i="5"/>
  <c r="K23" i="5" s="1"/>
  <c r="I22" i="5"/>
  <c r="J22" i="5"/>
  <c r="K22" i="5" s="1"/>
  <c r="I21" i="5"/>
  <c r="J21" i="5"/>
  <c r="K21" i="5"/>
  <c r="I20" i="5"/>
  <c r="J20" i="5"/>
  <c r="K20" i="5" s="1"/>
  <c r="I19" i="5"/>
  <c r="J19" i="5"/>
  <c r="K19" i="5" s="1"/>
  <c r="I18" i="5"/>
  <c r="J18" i="5"/>
  <c r="K18" i="5" s="1"/>
  <c r="I17" i="5"/>
  <c r="J17" i="5"/>
  <c r="K17" i="5" s="1"/>
  <c r="I16" i="5"/>
  <c r="J16" i="5"/>
  <c r="K16" i="5" s="1"/>
  <c r="H40" i="4"/>
  <c r="Y40" i="4"/>
  <c r="AM40" i="4"/>
  <c r="AP45" i="4"/>
  <c r="G26" i="4"/>
  <c r="H26" i="4"/>
  <c r="X26" i="4"/>
  <c r="Y26" i="4"/>
  <c r="Z26" i="4" s="1"/>
  <c r="AL26" i="4"/>
  <c r="AM26" i="4"/>
  <c r="AN26" i="4" s="1"/>
  <c r="G29" i="4"/>
  <c r="H29" i="4"/>
  <c r="X29" i="4"/>
  <c r="Y29" i="4"/>
  <c r="Z29" i="4" s="1"/>
  <c r="AL29" i="4"/>
  <c r="AM29" i="4"/>
  <c r="AN29" i="4" s="1"/>
  <c r="G31" i="4"/>
  <c r="H31" i="4"/>
  <c r="X31" i="4"/>
  <c r="Y31" i="4"/>
  <c r="Z31" i="4" s="1"/>
  <c r="AL31" i="4"/>
  <c r="AM31" i="4"/>
  <c r="AN31" i="4" s="1"/>
  <c r="G34" i="4"/>
  <c r="H34" i="4"/>
  <c r="X34" i="4"/>
  <c r="Y34" i="4"/>
  <c r="Z34" i="4" s="1"/>
  <c r="AL34" i="4"/>
  <c r="AM34" i="4"/>
  <c r="AN34" i="4" s="1"/>
  <c r="G35" i="4"/>
  <c r="H35" i="4"/>
  <c r="X35" i="4"/>
  <c r="Y35" i="4"/>
  <c r="Z35" i="4" s="1"/>
  <c r="AL35" i="4"/>
  <c r="AM35" i="4"/>
  <c r="AN35" i="4" s="1"/>
  <c r="G36" i="4"/>
  <c r="H36" i="4"/>
  <c r="X36" i="4"/>
  <c r="Y36" i="4"/>
  <c r="Z36" i="4" s="1"/>
  <c r="AL36" i="4"/>
  <c r="AM36" i="4"/>
  <c r="AN36" i="4" s="1"/>
  <c r="G37" i="4"/>
  <c r="H37" i="4"/>
  <c r="X37" i="4"/>
  <c r="Y37" i="4"/>
  <c r="Z37" i="4" s="1"/>
  <c r="AL37" i="4"/>
  <c r="AM37" i="4"/>
  <c r="AN37" i="4" s="1"/>
  <c r="G38" i="4"/>
  <c r="H38" i="4"/>
  <c r="X38" i="4"/>
  <c r="Y38" i="4"/>
  <c r="Z38" i="4" s="1"/>
  <c r="AL38" i="4"/>
  <c r="AM38" i="4"/>
  <c r="AN38" i="4" s="1"/>
  <c r="AN35" i="6"/>
  <c r="AB35" i="6"/>
  <c r="L35" i="6"/>
  <c r="V42" i="5"/>
  <c r="S37" i="5"/>
  <c r="J37" i="5"/>
  <c r="T31" i="5" l="1"/>
  <c r="T32" i="5"/>
  <c r="T16" i="5"/>
  <c r="T19" i="5"/>
  <c r="T18" i="5"/>
  <c r="T21" i="5"/>
  <c r="T23" i="5"/>
  <c r="T20" i="5"/>
  <c r="T22" i="5"/>
  <c r="T17" i="5"/>
  <c r="AO29" i="4"/>
  <c r="AP29" i="4" s="1"/>
  <c r="AQ29" i="4" s="1"/>
  <c r="AO36" i="4"/>
  <c r="AP36" i="4" s="1"/>
  <c r="AQ36" i="4" s="1"/>
  <c r="AO34" i="4"/>
  <c r="AP34" i="4" s="1"/>
  <c r="AQ34" i="4" s="1"/>
  <c r="AO38" i="4"/>
  <c r="AP38" i="4" s="1"/>
  <c r="AQ38" i="4" s="1"/>
  <c r="AO26" i="4"/>
  <c r="AP26" i="4" s="1"/>
  <c r="AQ26" i="4" s="1"/>
  <c r="AO35" i="4"/>
  <c r="AP35" i="4" s="1"/>
  <c r="AQ35" i="4" s="1"/>
  <c r="AO37" i="4"/>
  <c r="AP37" i="4" s="1"/>
  <c r="AQ37" i="4" s="1"/>
  <c r="AO31" i="4"/>
  <c r="AP31" i="4" s="1"/>
  <c r="AQ31" i="4" s="1"/>
  <c r="X9" i="4"/>
  <c r="Y9" i="4"/>
  <c r="Z9" i="4" s="1"/>
  <c r="AN10" i="6" l="1"/>
  <c r="AO10" i="6" s="1"/>
  <c r="AN11" i="6"/>
  <c r="AO11" i="6" s="1"/>
  <c r="AN12" i="6"/>
  <c r="AO12" i="6" s="1"/>
  <c r="AN13" i="6"/>
  <c r="AO13" i="6" s="1"/>
  <c r="AN14" i="6"/>
  <c r="AO14" i="6" s="1"/>
  <c r="AN15" i="6"/>
  <c r="AO15" i="6" s="1"/>
  <c r="AN16" i="6"/>
  <c r="AO16" i="6" s="1"/>
  <c r="AN17" i="6"/>
  <c r="AO17" i="6" s="1"/>
  <c r="AN18" i="6"/>
  <c r="AO18" i="6" s="1"/>
  <c r="AN19" i="6"/>
  <c r="AO19" i="6" s="1"/>
  <c r="AN20" i="6"/>
  <c r="AO20" i="6" s="1"/>
  <c r="AN21" i="6"/>
  <c r="AO21" i="6" s="1"/>
  <c r="AN22" i="6"/>
  <c r="AO22" i="6" s="1"/>
  <c r="AN23" i="6"/>
  <c r="AO23" i="6" s="1"/>
  <c r="AN24" i="6"/>
  <c r="AO24" i="6" s="1"/>
  <c r="AN27" i="6"/>
  <c r="AO27" i="6" s="1"/>
  <c r="AN28" i="6"/>
  <c r="AO28" i="6" s="1"/>
  <c r="AN29" i="6"/>
  <c r="AO29" i="6" s="1"/>
  <c r="AN30" i="6"/>
  <c r="AO30" i="6" s="1"/>
  <c r="AN31" i="6"/>
  <c r="AO31" i="6" s="1"/>
  <c r="AN32" i="6"/>
  <c r="AO32" i="6" s="1"/>
  <c r="AN33" i="6"/>
  <c r="AO33" i="6" s="1"/>
  <c r="AM10" i="6"/>
  <c r="AM11" i="6"/>
  <c r="AM12" i="6"/>
  <c r="AM13" i="6"/>
  <c r="AM14" i="6"/>
  <c r="AM15" i="6"/>
  <c r="AM16" i="6"/>
  <c r="AM17" i="6"/>
  <c r="AM18" i="6"/>
  <c r="AM19" i="6"/>
  <c r="AM20" i="6"/>
  <c r="AM21" i="6"/>
  <c r="AM22" i="6"/>
  <c r="AM23" i="6"/>
  <c r="AM24" i="6"/>
  <c r="AM27" i="6"/>
  <c r="AM28" i="6"/>
  <c r="AM29" i="6"/>
  <c r="AM30" i="6"/>
  <c r="AM31" i="6"/>
  <c r="AM32" i="6"/>
  <c r="AM33" i="6"/>
  <c r="AB10" i="6"/>
  <c r="AB11" i="6"/>
  <c r="AB12" i="6"/>
  <c r="AB13" i="6"/>
  <c r="AB14" i="6"/>
  <c r="AB15" i="6"/>
  <c r="AB16" i="6"/>
  <c r="AB17" i="6"/>
  <c r="AB18" i="6"/>
  <c r="AB19" i="6"/>
  <c r="AB20" i="6"/>
  <c r="AB21" i="6"/>
  <c r="AB22" i="6"/>
  <c r="AB23" i="6"/>
  <c r="AB24" i="6"/>
  <c r="AB27" i="6"/>
  <c r="AB28" i="6"/>
  <c r="AB29" i="6"/>
  <c r="AB30" i="6"/>
  <c r="AB31" i="6"/>
  <c r="AB32" i="6"/>
  <c r="AB33" i="6"/>
  <c r="AA10" i="6"/>
  <c r="AA11" i="6"/>
  <c r="AA12" i="6"/>
  <c r="AA13" i="6"/>
  <c r="AA14" i="6"/>
  <c r="AA15" i="6"/>
  <c r="AA16" i="6"/>
  <c r="AA17" i="6"/>
  <c r="AA18" i="6"/>
  <c r="AA19" i="6"/>
  <c r="AA20" i="6"/>
  <c r="AA21" i="6"/>
  <c r="AA22" i="6"/>
  <c r="AA23" i="6"/>
  <c r="AA24" i="6"/>
  <c r="AA27" i="6"/>
  <c r="AA28" i="6"/>
  <c r="AA29" i="6"/>
  <c r="AA30" i="6"/>
  <c r="AA31" i="6"/>
  <c r="AA32" i="6"/>
  <c r="AA33" i="6"/>
  <c r="L10" i="6"/>
  <c r="L11" i="6"/>
  <c r="L12" i="6"/>
  <c r="L13" i="6"/>
  <c r="M13" i="6" s="1"/>
  <c r="L14" i="6"/>
  <c r="L15" i="6"/>
  <c r="L16" i="6"/>
  <c r="L17" i="6"/>
  <c r="L18" i="6"/>
  <c r="L19" i="6"/>
  <c r="L20" i="6"/>
  <c r="L21" i="6"/>
  <c r="L22" i="6"/>
  <c r="L23" i="6"/>
  <c r="L24" i="6"/>
  <c r="L27" i="6"/>
  <c r="L28" i="6"/>
  <c r="L29" i="6"/>
  <c r="L30" i="6"/>
  <c r="L31" i="6"/>
  <c r="L32" i="6"/>
  <c r="L33" i="6"/>
  <c r="K10" i="6"/>
  <c r="AP10" i="6" s="1"/>
  <c r="AQ10" i="6" s="1"/>
  <c r="AR10" i="6" s="1"/>
  <c r="K11" i="6"/>
  <c r="K12" i="6"/>
  <c r="AP12" i="6" s="1"/>
  <c r="AQ12" i="6" s="1"/>
  <c r="AR12" i="6" s="1"/>
  <c r="K13" i="6"/>
  <c r="AP13" i="6" s="1"/>
  <c r="AQ13" i="6" s="1"/>
  <c r="AR13" i="6" s="1"/>
  <c r="K14" i="6"/>
  <c r="K15" i="6"/>
  <c r="AP15" i="6" s="1"/>
  <c r="AQ15" i="6" s="1"/>
  <c r="AR15" i="6" s="1"/>
  <c r="K16" i="6"/>
  <c r="K17" i="6"/>
  <c r="AP17" i="6" s="1"/>
  <c r="AQ17" i="6" s="1"/>
  <c r="AR17" i="6" s="1"/>
  <c r="K18" i="6"/>
  <c r="AP18" i="6" s="1"/>
  <c r="AQ18" i="6" s="1"/>
  <c r="AR18" i="6" s="1"/>
  <c r="K19" i="6"/>
  <c r="AP19" i="6" s="1"/>
  <c r="AQ19" i="6" s="1"/>
  <c r="AR19" i="6" s="1"/>
  <c r="K20" i="6"/>
  <c r="AP20" i="6" s="1"/>
  <c r="AQ20" i="6" s="1"/>
  <c r="AR20" i="6" s="1"/>
  <c r="K21" i="6"/>
  <c r="AP21" i="6" s="1"/>
  <c r="AQ21" i="6" s="1"/>
  <c r="AR21" i="6" s="1"/>
  <c r="K22" i="6"/>
  <c r="AP22" i="6" s="1"/>
  <c r="AQ22" i="6" s="1"/>
  <c r="AR22" i="6" s="1"/>
  <c r="K23" i="6"/>
  <c r="AP23" i="6" s="1"/>
  <c r="AQ23" i="6" s="1"/>
  <c r="AR23" i="6" s="1"/>
  <c r="K24" i="6"/>
  <c r="AP24" i="6" s="1"/>
  <c r="AQ24" i="6" s="1"/>
  <c r="AR24" i="6" s="1"/>
  <c r="K27" i="6"/>
  <c r="AP27" i="6" s="1"/>
  <c r="AQ27" i="6" s="1"/>
  <c r="AR27" i="6" s="1"/>
  <c r="K28" i="6"/>
  <c r="AP28" i="6" s="1"/>
  <c r="AQ28" i="6" s="1"/>
  <c r="AR28" i="6" s="1"/>
  <c r="K29" i="6"/>
  <c r="K30" i="6"/>
  <c r="AP30" i="6" s="1"/>
  <c r="AQ30" i="6" s="1"/>
  <c r="AR30" i="6" s="1"/>
  <c r="K31" i="6"/>
  <c r="AP31" i="6" s="1"/>
  <c r="AQ31" i="6" s="1"/>
  <c r="AR31" i="6" s="1"/>
  <c r="K32" i="6"/>
  <c r="AP32" i="6" s="1"/>
  <c r="AQ32" i="6" s="1"/>
  <c r="AR32" i="6" s="1"/>
  <c r="K33" i="6"/>
  <c r="AP33" i="6" s="1"/>
  <c r="AQ33" i="6" s="1"/>
  <c r="AR33" i="6" s="1"/>
  <c r="AN9" i="6"/>
  <c r="AO9" i="6" s="1"/>
  <c r="AM9" i="6"/>
  <c r="AB9" i="6"/>
  <c r="AA9" i="6"/>
  <c r="L9" i="6"/>
  <c r="M9" i="6" s="1"/>
  <c r="K9" i="6"/>
  <c r="S10" i="5"/>
  <c r="S11" i="5"/>
  <c r="S12" i="5"/>
  <c r="S13" i="5"/>
  <c r="S14" i="5"/>
  <c r="S15" i="5"/>
  <c r="S24" i="5"/>
  <c r="S25" i="5"/>
  <c r="S26" i="5"/>
  <c r="S27" i="5"/>
  <c r="S28" i="5"/>
  <c r="S29" i="5"/>
  <c r="S30" i="5"/>
  <c r="S35" i="5"/>
  <c r="R10" i="5"/>
  <c r="R11" i="5"/>
  <c r="R12" i="5"/>
  <c r="R13" i="5"/>
  <c r="R14" i="5"/>
  <c r="R15" i="5"/>
  <c r="R24" i="5"/>
  <c r="R25" i="5"/>
  <c r="R26" i="5"/>
  <c r="R27" i="5"/>
  <c r="R28" i="5"/>
  <c r="R29" i="5"/>
  <c r="R30" i="5"/>
  <c r="R35" i="5"/>
  <c r="J10" i="5"/>
  <c r="J11" i="5"/>
  <c r="J12" i="5"/>
  <c r="J13" i="5"/>
  <c r="J14" i="5"/>
  <c r="J15" i="5"/>
  <c r="J24" i="5"/>
  <c r="J25" i="5"/>
  <c r="J26" i="5"/>
  <c r="J27" i="5"/>
  <c r="J28" i="5"/>
  <c r="J29" i="5"/>
  <c r="J30" i="5"/>
  <c r="J35" i="5"/>
  <c r="I10" i="5"/>
  <c r="I11" i="5"/>
  <c r="I12" i="5"/>
  <c r="I13" i="5"/>
  <c r="I14" i="5"/>
  <c r="I15" i="5"/>
  <c r="I24" i="5"/>
  <c r="I25" i="5"/>
  <c r="I26" i="5"/>
  <c r="I27" i="5"/>
  <c r="I28" i="5"/>
  <c r="I29" i="5"/>
  <c r="I30" i="5"/>
  <c r="I35" i="5"/>
  <c r="S9" i="5"/>
  <c r="R9" i="5"/>
  <c r="J9" i="5"/>
  <c r="K9" i="5" s="1"/>
  <c r="I9" i="5"/>
  <c r="AM10" i="4"/>
  <c r="AN10" i="4" s="1"/>
  <c r="AM11" i="4"/>
  <c r="AN11" i="4" s="1"/>
  <c r="AM12" i="4"/>
  <c r="AN12" i="4" s="1"/>
  <c r="AM13" i="4"/>
  <c r="AN13" i="4" s="1"/>
  <c r="AM14" i="4"/>
  <c r="AN14" i="4" s="1"/>
  <c r="AM15" i="4"/>
  <c r="AN15" i="4" s="1"/>
  <c r="AM16" i="4"/>
  <c r="AN16" i="4" s="1"/>
  <c r="AM17" i="4"/>
  <c r="AN17" i="4" s="1"/>
  <c r="AM18" i="4"/>
  <c r="AN18" i="4" s="1"/>
  <c r="AM19" i="4"/>
  <c r="AN19" i="4" s="1"/>
  <c r="AM20" i="4"/>
  <c r="AN20" i="4" s="1"/>
  <c r="AM21" i="4"/>
  <c r="AN21" i="4" s="1"/>
  <c r="AM22" i="4"/>
  <c r="AN22" i="4" s="1"/>
  <c r="AM23" i="4"/>
  <c r="AN23" i="4" s="1"/>
  <c r="AL10" i="4"/>
  <c r="AL11" i="4"/>
  <c r="AL12" i="4"/>
  <c r="AL13" i="4"/>
  <c r="AL14" i="4"/>
  <c r="AL15" i="4"/>
  <c r="AL16" i="4"/>
  <c r="AL17" i="4"/>
  <c r="AL18" i="4"/>
  <c r="AL19" i="4"/>
  <c r="AL20" i="4"/>
  <c r="AL21" i="4"/>
  <c r="AL22" i="4"/>
  <c r="AL23" i="4"/>
  <c r="Y10" i="4"/>
  <c r="Z10" i="4" s="1"/>
  <c r="Y11" i="4"/>
  <c r="Z11" i="4" s="1"/>
  <c r="Y12" i="4"/>
  <c r="Z12" i="4" s="1"/>
  <c r="Y13" i="4"/>
  <c r="Z13" i="4" s="1"/>
  <c r="Y14" i="4"/>
  <c r="Z14" i="4" s="1"/>
  <c r="Y15" i="4"/>
  <c r="Z15" i="4" s="1"/>
  <c r="Y16" i="4"/>
  <c r="Z16" i="4" s="1"/>
  <c r="Y17" i="4"/>
  <c r="Z17" i="4" s="1"/>
  <c r="Y18" i="4"/>
  <c r="Z18" i="4" s="1"/>
  <c r="Y19" i="4"/>
  <c r="Z19" i="4" s="1"/>
  <c r="Y20" i="4"/>
  <c r="Z20" i="4" s="1"/>
  <c r="Y21" i="4"/>
  <c r="Z21" i="4" s="1"/>
  <c r="Y22" i="4"/>
  <c r="Z22" i="4" s="1"/>
  <c r="Y23" i="4"/>
  <c r="Z23" i="4" s="1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G10" i="4"/>
  <c r="AO10" i="4" s="1"/>
  <c r="AP10" i="4" s="1"/>
  <c r="AQ10" i="4" s="1"/>
  <c r="G11" i="4"/>
  <c r="AO11" i="4" s="1"/>
  <c r="G12" i="4"/>
  <c r="AO12" i="4" s="1"/>
  <c r="AP12" i="4" s="1"/>
  <c r="AQ12" i="4" s="1"/>
  <c r="G13" i="4"/>
  <c r="AO13" i="4" s="1"/>
  <c r="AP13" i="4" s="1"/>
  <c r="AQ13" i="4" s="1"/>
  <c r="G14" i="4"/>
  <c r="AO14" i="4" s="1"/>
  <c r="AP14" i="4" s="1"/>
  <c r="AQ14" i="4" s="1"/>
  <c r="G15" i="4"/>
  <c r="AO15" i="4" s="1"/>
  <c r="AP15" i="4" s="1"/>
  <c r="AQ15" i="4" s="1"/>
  <c r="G16" i="4"/>
  <c r="AO16" i="4" s="1"/>
  <c r="AP16" i="4" s="1"/>
  <c r="AQ16" i="4" s="1"/>
  <c r="G17" i="4"/>
  <c r="AO17" i="4" s="1"/>
  <c r="AP17" i="4" s="1"/>
  <c r="AQ17" i="4" s="1"/>
  <c r="G18" i="4"/>
  <c r="AO18" i="4" s="1"/>
  <c r="AP18" i="4" s="1"/>
  <c r="AQ18" i="4" s="1"/>
  <c r="G19" i="4"/>
  <c r="AO19" i="4" s="1"/>
  <c r="AP19" i="4" s="1"/>
  <c r="AQ19" i="4" s="1"/>
  <c r="G20" i="4"/>
  <c r="AO20" i="4" s="1"/>
  <c r="AP20" i="4" s="1"/>
  <c r="AQ20" i="4" s="1"/>
  <c r="G21" i="4"/>
  <c r="AO21" i="4" s="1"/>
  <c r="AP21" i="4" s="1"/>
  <c r="AQ21" i="4" s="1"/>
  <c r="G22" i="4"/>
  <c r="AO22" i="4" s="1"/>
  <c r="AP22" i="4" s="1"/>
  <c r="AQ22" i="4" s="1"/>
  <c r="G23" i="4"/>
  <c r="AO23" i="4" s="1"/>
  <c r="AP23" i="4" s="1"/>
  <c r="AQ23" i="4" s="1"/>
  <c r="AM9" i="4"/>
  <c r="AN9" i="4" s="1"/>
  <c r="AL9" i="4"/>
  <c r="H9" i="4"/>
  <c r="G9" i="4"/>
  <c r="AP29" i="6" l="1"/>
  <c r="AQ29" i="6" s="1"/>
  <c r="AR29" i="6" s="1"/>
  <c r="AP11" i="6"/>
  <c r="AQ11" i="6" s="1"/>
  <c r="AR11" i="6" s="1"/>
  <c r="M11" i="6"/>
  <c r="AC11" i="6" s="1"/>
  <c r="AP14" i="6"/>
  <c r="AQ14" i="6" s="1"/>
  <c r="AR14" i="6" s="1"/>
  <c r="AP16" i="6"/>
  <c r="AQ16" i="6" s="1"/>
  <c r="AR16" i="6" s="1"/>
  <c r="M31" i="6"/>
  <c r="AC31" i="6" s="1"/>
  <c r="M27" i="6"/>
  <c r="AC27" i="6" s="1"/>
  <c r="M21" i="6"/>
  <c r="AC21" i="6" s="1"/>
  <c r="M17" i="6"/>
  <c r="AC17" i="6" s="1"/>
  <c r="M32" i="6"/>
  <c r="AC32" i="6" s="1"/>
  <c r="M28" i="6"/>
  <c r="AC28" i="6" s="1"/>
  <c r="M22" i="6"/>
  <c r="AC22" i="6" s="1"/>
  <c r="M18" i="6"/>
  <c r="AC18" i="6" s="1"/>
  <c r="M14" i="6"/>
  <c r="AC14" i="6" s="1"/>
  <c r="M33" i="6"/>
  <c r="AC33" i="6" s="1"/>
  <c r="M29" i="6"/>
  <c r="AC29" i="6" s="1"/>
  <c r="M23" i="6"/>
  <c r="AC23" i="6" s="1"/>
  <c r="M19" i="6"/>
  <c r="AC19" i="6" s="1"/>
  <c r="M15" i="6"/>
  <c r="AC15" i="6" s="1"/>
  <c r="M30" i="6"/>
  <c r="AC30" i="6" s="1"/>
  <c r="M24" i="6"/>
  <c r="AC24" i="6" s="1"/>
  <c r="M20" i="6"/>
  <c r="AC20" i="6" s="1"/>
  <c r="M16" i="6"/>
  <c r="AC16" i="6" s="1"/>
  <c r="M12" i="6"/>
  <c r="AC12" i="6" s="1"/>
  <c r="M10" i="6"/>
  <c r="AM42" i="4"/>
  <c r="AN42" i="4" s="1"/>
  <c r="AM41" i="4"/>
  <c r="AN41" i="4" s="1"/>
  <c r="AM43" i="4"/>
  <c r="AN43" i="4" s="1"/>
  <c r="I43" i="4"/>
  <c r="I42" i="4"/>
  <c r="H41" i="4"/>
  <c r="I41" i="4" s="1"/>
  <c r="AO9" i="4"/>
  <c r="AP9" i="4" s="1"/>
  <c r="AQ9" i="4" s="1"/>
  <c r="AP9" i="6"/>
  <c r="AQ9" i="6" s="1"/>
  <c r="AR9" i="6" s="1"/>
  <c r="AN37" i="6"/>
  <c r="AO37" i="6" s="1"/>
  <c r="AN38" i="6"/>
  <c r="AO38" i="6" s="1"/>
  <c r="AN36" i="6"/>
  <c r="AO36" i="6" s="1"/>
  <c r="AC13" i="6"/>
  <c r="AP11" i="4"/>
  <c r="AQ11" i="4" s="1"/>
  <c r="AC9" i="6"/>
  <c r="T35" i="5"/>
  <c r="K35" i="5"/>
  <c r="T29" i="5"/>
  <c r="K29" i="5"/>
  <c r="T27" i="5"/>
  <c r="K27" i="5"/>
  <c r="T25" i="5"/>
  <c r="K25" i="5"/>
  <c r="T15" i="5"/>
  <c r="K15" i="5"/>
  <c r="T13" i="5"/>
  <c r="K13" i="5"/>
  <c r="T11" i="5"/>
  <c r="K11" i="5"/>
  <c r="T9" i="5"/>
  <c r="T30" i="5"/>
  <c r="K30" i="5"/>
  <c r="T28" i="5"/>
  <c r="K28" i="5"/>
  <c r="T26" i="5"/>
  <c r="K26" i="5"/>
  <c r="T24" i="5"/>
  <c r="K24" i="5"/>
  <c r="T14" i="5"/>
  <c r="K14" i="5"/>
  <c r="T12" i="5"/>
  <c r="K12" i="5"/>
  <c r="T10" i="5"/>
  <c r="K10" i="5"/>
  <c r="J40" i="5" l="1"/>
  <c r="K40" i="5" s="1"/>
  <c r="L36" i="6"/>
  <c r="M36" i="6" s="1"/>
  <c r="L37" i="6"/>
  <c r="M37" i="6" s="1"/>
  <c r="AC10" i="6"/>
  <c r="AB37" i="6" s="1"/>
  <c r="AC37" i="6" s="1"/>
  <c r="L38" i="6"/>
  <c r="M38" i="6" s="1"/>
  <c r="AP48" i="4"/>
  <c r="AQ48" i="4" s="1"/>
  <c r="Y41" i="4"/>
  <c r="Z41" i="4" s="1"/>
  <c r="Y43" i="4"/>
  <c r="Z43" i="4" s="1"/>
  <c r="Y42" i="4"/>
  <c r="Z42" i="4" s="1"/>
  <c r="AQ43" i="6"/>
  <c r="AQ41" i="6"/>
  <c r="AQ42" i="6"/>
  <c r="T39" i="5"/>
  <c r="S40" i="5"/>
  <c r="T40" i="5" s="1"/>
  <c r="T38" i="5"/>
  <c r="J38" i="5"/>
  <c r="K38" i="5" s="1"/>
  <c r="W43" i="5"/>
  <c r="V44" i="5"/>
  <c r="W44" i="5" s="1"/>
  <c r="V45" i="5"/>
  <c r="W45" i="5" s="1"/>
  <c r="J39" i="5"/>
  <c r="K39" i="5" s="1"/>
  <c r="AP47" i="4"/>
  <c r="AQ47" i="4" s="1"/>
  <c r="AP46" i="4"/>
  <c r="AQ46" i="4" s="1"/>
  <c r="AB36" i="6" l="1"/>
  <c r="AC36" i="6" s="1"/>
  <c r="AB38" i="6"/>
  <c r="AC38" i="6" s="1"/>
</calcChain>
</file>

<file path=xl/sharedStrings.xml><?xml version="1.0" encoding="utf-8"?>
<sst xmlns="http://schemas.openxmlformats.org/spreadsheetml/2006/main" count="341" uniqueCount="154">
  <si>
    <t xml:space="preserve">Лист наблюдения  </t>
  </si>
  <si>
    <t>Образовательная область "Коммуникация"</t>
  </si>
  <si>
    <t>№</t>
  </si>
  <si>
    <t>Ф.И.ребенка</t>
  </si>
  <si>
    <t>Развитие речи</t>
  </si>
  <si>
    <t>Художественная литература</t>
  </si>
  <si>
    <t>Казахский язык (в группах с русским языком обучения)</t>
  </si>
  <si>
    <t>Общее количество баллов</t>
  </si>
  <si>
    <t>Средний балл</t>
  </si>
  <si>
    <t xml:space="preserve">Уровень усвоения Типовой программы </t>
  </si>
  <si>
    <t>кол-во</t>
  </si>
  <si>
    <t>%</t>
  </si>
  <si>
    <t>общее</t>
  </si>
  <si>
    <t>средний</t>
  </si>
  <si>
    <t>уровень</t>
  </si>
  <si>
    <t>к-во</t>
  </si>
  <si>
    <t>всего детей</t>
  </si>
  <si>
    <t>А (всего детей)</t>
  </si>
  <si>
    <t xml:space="preserve">Б (I уровень) </t>
  </si>
  <si>
    <t>Г (III уровень)</t>
  </si>
  <si>
    <t xml:space="preserve">В (II уровень) </t>
  </si>
  <si>
    <t>І уровень</t>
  </si>
  <si>
    <t>ІІ уровень</t>
  </si>
  <si>
    <t>ІІІ уровень</t>
  </si>
  <si>
    <t>І ур</t>
  </si>
  <si>
    <t>ІІ ур</t>
  </si>
  <si>
    <t>ІІІ ур</t>
  </si>
  <si>
    <t>4-5-К.1 умеет вступать в контакт со сверстниками и взрослыми, выполняет их просьбы</t>
  </si>
  <si>
    <t>4-5-К.2 использует в речи разные типы предложений (простые и сложные), прилагательные, глаголы, наречия, предлоги; знает слова, обозначающие профессии людей, их особенности, назначения предметов домашнего обихода и природного окружения</t>
  </si>
  <si>
    <t>4-5-К.3 умеет устанавливать причинно-следственную связь</t>
  </si>
  <si>
    <t>4-5-К.4 употребляет слова с обобщающим значением (транспорт, овощи, одежда)</t>
  </si>
  <si>
    <t>4-5-К.5 называет числительные, согласовывая их в роде, числе и падеже с существительными</t>
  </si>
  <si>
    <t>4-5-К.6 рассказывает о семье, семейном быте, народных традициях, о своем городе (поселке, селе)</t>
  </si>
  <si>
    <t>4-5-К.7 составляет рассказ по образцу, пересказывает небольшие сказки и рассказы</t>
  </si>
  <si>
    <t>4-5-К.8 умеет эмоционально воспринимать художественные произведения</t>
  </si>
  <si>
    <t>4-5-К.9 рассказывает знакомые сказки</t>
  </si>
  <si>
    <t>4-5-К.10 называет несколько произведений, которые ему нравятся</t>
  </si>
  <si>
    <t>4-5-К.11 умеет оценивать поступки литературных героев</t>
  </si>
  <si>
    <t>4-5-К.12 придумывает истории; инсценирует отрывки из знакомых произведений</t>
  </si>
  <si>
    <t>4-5-К.13 таныс сөздерді дұрыс атайды және ажыратады</t>
  </si>
  <si>
    <t>4-5-К.14 10-ға дейін тура және кері санайды</t>
  </si>
  <si>
    <t>4-5-К.15 сөз ішіндегі қазақ тіліне тән дыбыстарды дұрыс айтады</t>
  </si>
  <si>
    <t>4-5-К.16 күнделікті жиі қолданылатын кейбір тұрмыстық заттардың, жемістердің, көкөністердің, жануарлардың, құстардың атауларын айтады және түсінеді</t>
  </si>
  <si>
    <t>4-5-К.17 заттардың сынын, санын, қимылын білдіретін сөздерді айтады</t>
  </si>
  <si>
    <t>4-5-К.18 таныс сөздерді күнделікті өмірде қолданады</t>
  </si>
  <si>
    <t>4-5-К.19 қарапайым сұрақтар қояды және оған жауап береді</t>
  </si>
  <si>
    <t>4-5-К.20 зат есімдерді жекеше және көпше түрде қолданады</t>
  </si>
  <si>
    <t>4-5-К.21 шағын қарапайым мәтіндерді, тақпақтар мен өлеңдерді тыңдайды, түсінеді және мазмұндайды, жатқа айта алады</t>
  </si>
  <si>
    <t>4-5-К.22 умеет произносить все звуки четко, правильно и в разных темпах</t>
  </si>
  <si>
    <t>4-5-К.23 воспроизводит различные интонации, меняя силу голоса</t>
  </si>
  <si>
    <t>4-5-К.24 соблюдает чувство ритма и координацию движений, согласуя их с партнером</t>
  </si>
  <si>
    <t>4-5-К.25 ориентируется на сцене, площадке</t>
  </si>
  <si>
    <t>4-5-К.26 взаимодействует со взрослыми и сверстниками в процессе подготовки театрализованной постановки</t>
  </si>
  <si>
    <t>4-5-К.27 выражает свое отношение к поступкам литературных персонажей</t>
  </si>
  <si>
    <t>4-5-К.28 оценивает его с точки зрения нравственных норм и представлений</t>
  </si>
  <si>
    <t>4-5-К.29 проявляет дружеские отношения и взаимопомощь</t>
  </si>
  <si>
    <t>4-5-К.1 умеет правильно произносить все звуки родного языка</t>
  </si>
  <si>
    <t>4-5-К.2 вступает в контакт со сверстниками и взрослыми и выполняет их просьбы</t>
  </si>
  <si>
    <t>4-5-К.3 использует в речи разные типы предложений, предлоги</t>
  </si>
  <si>
    <t>4-5-К.4 составляет небольшие рассказы по содержанию картин из личного опыта</t>
  </si>
  <si>
    <t>4-5-К.5 умеет слушать, рассказывать, читать наизусть стихотворения</t>
  </si>
  <si>
    <t>4-5-К.6 сочиняет небольшие рассказы</t>
  </si>
  <si>
    <t>4-5-К.7 называет несколько произведений, которые ему нравятся</t>
  </si>
  <si>
    <t>4-5-К.8 использует литературные образы в игре</t>
  </si>
  <si>
    <t>4-5-К.9 эмоционально выражает свое отношение к содержанию текста, персонажам, их поступкам при пересказывании знакомых произведений</t>
  </si>
  <si>
    <t>4-5-К.10 таныс сөздерді дұрыс атайды және ажыратады</t>
  </si>
  <si>
    <t>4-5-К.11 сөз ішіндегі қазақ тіліне тән дыбыстарды дұрыс айтады</t>
  </si>
  <si>
    <t>4-5-К.12 күнделікті кейбір тұрмыстық заттардың, көкөністердің, жануарлардың, құстардың, адамның дене мүшелерін, табиғат құбылыстарын атайды және түсінеді</t>
  </si>
  <si>
    <t>4-5-К.13 заттардың сынын, санын, қимылын білдіретін сөздерді айтады</t>
  </si>
  <si>
    <t>4-5-К.14 5-ке дейін тура және кері санайды</t>
  </si>
  <si>
    <t>4-5-К.15 таныс сөздерді күнделікті өмірде қолданады</t>
  </si>
  <si>
    <t>4-5-К.16 өзі және өзінің отбасы туралы айтады</t>
  </si>
  <si>
    <t>4-5-К.17 айналасындағы адамдармен қарым-қатынас жасауға қажетті сөздерді айтады</t>
  </si>
  <si>
    <t>4-5-К.18 зат есімдерді жекеше және көпше түрде қолданады</t>
  </si>
  <si>
    <t>4-5-К.19 шағын қарапайым мәтіндерді, тақпақтар мен өлеңдерді тыңдайды, түсінеді және мазмұндайды, жатқа айта алады</t>
  </si>
  <si>
    <t>4-5-К.20 ойыншықтар мен суреттер туралы педагогтың үлгісі бойынша қысқа мәтіндер құрастырады</t>
  </si>
  <si>
    <t>4-5-К.21 называет несколько знакомых произведений</t>
  </si>
  <si>
    <t>4-5-К.22 умеет создавать образ невербальными средствами</t>
  </si>
  <si>
    <t>4-5-К.23 выражает свою мысль в кругу сверстников, прислушивается к мнению других</t>
  </si>
  <si>
    <t>4-5-К.24 знает особенности поведения, характерные для мальчиков и девочек</t>
  </si>
  <si>
    <t>4-5-К.25 последовательно излагает и выполняет события сказки</t>
  </si>
  <si>
    <t>4-5-К.26 владеет приемами работы с различными видами театрализованной деятельности</t>
  </si>
  <si>
    <t>4-5-К.27 координирует свои действия с действиями партнера; ориентируется на сцене</t>
  </si>
  <si>
    <t>4-5-К.28 выражает свое отношение к поступкам литературных персонажей</t>
  </si>
  <si>
    <t>4-5-К.29 оценивает с точки зрения нравственных норм и представлений</t>
  </si>
  <si>
    <t>II</t>
  </si>
  <si>
    <t>III</t>
  </si>
  <si>
    <t xml:space="preserve">Учебный год: _2021-2022___________       Группа:№ Абвгдейка_______________     Дата проведения:_сентябрь_________ </t>
  </si>
  <si>
    <t xml:space="preserve">результатов диагностики стартового контроля в старшей  группе (от  4 лет) </t>
  </si>
  <si>
    <t>Беккужин Акбар</t>
  </si>
  <si>
    <t>Умирзакова Сандина</t>
  </si>
  <si>
    <t>Тымпиев Асылжан</t>
  </si>
  <si>
    <t>Тилеухадыр Алим</t>
  </si>
  <si>
    <t>Кенжегали Мадияр</t>
  </si>
  <si>
    <t>Досмагамбетова Д.</t>
  </si>
  <si>
    <t>Унашев Имран</t>
  </si>
  <si>
    <t>Жумаш Айсафи</t>
  </si>
  <si>
    <t>Алимбаев Кайсар</t>
  </si>
  <si>
    <t>Ахметова Амелия</t>
  </si>
  <si>
    <t>Таубаев Тамерлан</t>
  </si>
  <si>
    <t>Курбанов Самир</t>
  </si>
  <si>
    <t>Мырзабек Алимжан</t>
  </si>
  <si>
    <t>Рогальский Ален</t>
  </si>
  <si>
    <t>Бисенов Батыр</t>
  </si>
  <si>
    <t>Губайдулина Сафия</t>
  </si>
  <si>
    <t>Санжарулы Ибрагим</t>
  </si>
  <si>
    <t>Хабибулин Рауль</t>
  </si>
  <si>
    <t>Камелова Камилла</t>
  </si>
  <si>
    <t>Акоразова Айым</t>
  </si>
  <si>
    <t>Самат Аяла</t>
  </si>
  <si>
    <t>Уразалин Исатай</t>
  </si>
  <si>
    <t>Мыцкин Ника</t>
  </si>
  <si>
    <t>Нугаев Алишер</t>
  </si>
  <si>
    <t>Досова Амели</t>
  </si>
  <si>
    <t>Соловьева Саша</t>
  </si>
  <si>
    <t>Климова Кира</t>
  </si>
  <si>
    <t>I ур</t>
  </si>
  <si>
    <t xml:space="preserve">результатов диагностики промежуточного контроля в старшей группе (от  4 лет) </t>
  </si>
  <si>
    <t xml:space="preserve">Учебный год: __2021-2022__________       Группа:_Абвгдейка______  Дата проведения:_январь__________ </t>
  </si>
  <si>
    <t xml:space="preserve">Мырзалы Бахтияр </t>
  </si>
  <si>
    <t>Нуртасов Нарай</t>
  </si>
  <si>
    <t>Тилеухадыр</t>
  </si>
  <si>
    <t>Умизакова Сандина</t>
  </si>
  <si>
    <t>Хабибулин Рвуль</t>
  </si>
  <si>
    <t>Шинкарук Ника</t>
  </si>
  <si>
    <t>Дик Эрика</t>
  </si>
  <si>
    <t xml:space="preserve">результатов диагностики итогового контроля в старшей группе (от  4 лет) </t>
  </si>
  <si>
    <t xml:space="preserve">Учебный год: ___2021-2022_________       Группа: Абвгдейка____________     Дата проведения:_май__________ </t>
  </si>
  <si>
    <t>Нуртасов Нартай</t>
  </si>
  <si>
    <t>Мырзалы Бахтияр</t>
  </si>
  <si>
    <t>Саежарулы Ибрагим</t>
  </si>
  <si>
    <t>Елеуов Таир</t>
  </si>
  <si>
    <t>Зврева Ульяна</t>
  </si>
  <si>
    <t>Танжарбай Ансар</t>
  </si>
  <si>
    <t>Исмаил А.</t>
  </si>
  <si>
    <t>Умирзакоа Сандина</t>
  </si>
  <si>
    <t>Ахметзянов Наиль</t>
  </si>
  <si>
    <t>Хамит Амина</t>
  </si>
  <si>
    <t>Толымбекова Амила</t>
  </si>
  <si>
    <t>Турбай Милана</t>
  </si>
  <si>
    <t>Потинга Артем</t>
  </si>
  <si>
    <t>Абихан Айлин</t>
  </si>
  <si>
    <t>Канат Инаят</t>
  </si>
  <si>
    <t xml:space="preserve">3-4-К.1 </t>
  </si>
  <si>
    <t xml:space="preserve">3-4-К.2 </t>
  </si>
  <si>
    <t>3-4-К.3</t>
  </si>
  <si>
    <t xml:space="preserve">3-4-К.4 </t>
  </si>
  <si>
    <t>3-4-К.5</t>
  </si>
  <si>
    <t>3-4-К.6</t>
  </si>
  <si>
    <t>3-4-К.7</t>
  </si>
  <si>
    <t>3-4-К.8</t>
  </si>
  <si>
    <t>3-4-К.9</t>
  </si>
  <si>
    <t>3-4-К.10</t>
  </si>
  <si>
    <t>3-4-К.11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</si>
</sst>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0" xfId="0" applyBorder="1"/>
    <xf numFmtId="0" fontId="2" fillId="3" borderId="1" xfId="0" applyFont="1" applyFill="1" applyBorder="1"/>
    <xf numFmtId="0" fontId="1" fillId="3" borderId="1" xfId="0" applyFont="1" applyFill="1" applyBorder="1"/>
    <xf numFmtId="0" fontId="2" fillId="4" borderId="1" xfId="0" applyFont="1" applyFill="1" applyBorder="1"/>
    <xf numFmtId="0" fontId="1" fillId="4" borderId="1" xfId="0" applyFont="1" applyFill="1" applyBorder="1"/>
    <xf numFmtId="0" fontId="1" fillId="2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2" fillId="0" borderId="6" xfId="0" applyFont="1" applyFill="1" applyBorder="1"/>
    <xf numFmtId="1" fontId="1" fillId="0" borderId="1" xfId="0" applyNumberFormat="1" applyFont="1" applyBorder="1" applyAlignment="1">
      <alignment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1" xfId="0" applyFont="1" applyBorder="1" applyAlignment="1">
      <alignment horizontal="right" vertical="center"/>
    </xf>
    <xf numFmtId="0" fontId="1" fillId="5" borderId="1" xfId="0" applyFont="1" applyFill="1" applyBorder="1" applyAlignment="1">
      <alignment horizontal="center" vertical="center" textRotation="90"/>
    </xf>
    <xf numFmtId="0" fontId="1" fillId="3" borderId="1" xfId="0" applyFont="1" applyFill="1" applyBorder="1" applyAlignment="1">
      <alignment horizontal="center" vertical="center" textRotation="90"/>
    </xf>
    <xf numFmtId="0" fontId="1" fillId="4" borderId="1" xfId="0" applyFont="1" applyFill="1" applyBorder="1" applyAlignment="1">
      <alignment horizontal="center" vertical="center" textRotation="90"/>
    </xf>
    <xf numFmtId="0" fontId="2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textRotation="90" wrapText="1"/>
    </xf>
    <xf numFmtId="0" fontId="1" fillId="3" borderId="7" xfId="0" applyFont="1" applyFill="1" applyBorder="1" applyAlignment="1">
      <alignment horizontal="center" vertical="center" textRotation="90" wrapText="1"/>
    </xf>
    <xf numFmtId="0" fontId="1" fillId="4" borderId="1" xfId="0" applyFont="1" applyFill="1" applyBorder="1" applyAlignment="1">
      <alignment horizontal="center" vertical="center" textRotation="90" wrapText="1"/>
    </xf>
    <xf numFmtId="0" fontId="1" fillId="5" borderId="1" xfId="0" applyFont="1" applyFill="1" applyBorder="1" applyAlignment="1">
      <alignment horizontal="center" vertical="center" textRotation="90" wrapText="1"/>
    </xf>
    <xf numFmtId="0" fontId="1" fillId="5" borderId="5" xfId="0" applyFont="1" applyFill="1" applyBorder="1" applyAlignment="1">
      <alignment horizontal="center" vertical="center" textRotation="90"/>
    </xf>
    <xf numFmtId="0" fontId="1" fillId="5" borderId="7" xfId="0" applyFont="1" applyFill="1" applyBorder="1" applyAlignment="1">
      <alignment horizontal="center" vertical="center" textRotation="90"/>
    </xf>
    <xf numFmtId="0" fontId="1" fillId="3" borderId="5" xfId="0" applyFont="1" applyFill="1" applyBorder="1" applyAlignment="1">
      <alignment horizontal="center" vertical="center" textRotation="90"/>
    </xf>
    <xf numFmtId="0" fontId="1" fillId="3" borderId="7" xfId="0" applyFont="1" applyFill="1" applyBorder="1" applyAlignment="1">
      <alignment horizontal="center" vertical="center" textRotation="90"/>
    </xf>
    <xf numFmtId="0" fontId="1" fillId="4" borderId="5" xfId="0" applyFont="1" applyFill="1" applyBorder="1" applyAlignment="1">
      <alignment horizontal="center" vertical="center" textRotation="90"/>
    </xf>
    <xf numFmtId="0" fontId="1" fillId="4" borderId="7" xfId="0" applyFont="1" applyFill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6FF66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99"/>
  <sheetViews>
    <sheetView tabSelected="1" topLeftCell="A7" zoomScale="60" zoomScaleNormal="60" workbookViewId="0">
      <selection activeCell="Y29" sqref="Y29"/>
    </sheetView>
  </sheetViews>
  <sheetFormatPr defaultRowHeight="15" x14ac:dyDescent="0.25"/>
  <cols>
    <col min="2" max="2" width="5.28515625" customWidth="1"/>
    <col min="3" max="3" width="34.42578125" customWidth="1"/>
    <col min="4" max="4" width="8.85546875" customWidth="1"/>
    <col min="5" max="5" width="4.85546875" customWidth="1"/>
    <col min="6" max="6" width="6.5703125" customWidth="1"/>
    <col min="7" max="7" width="10.28515625" customWidth="1"/>
    <col min="8" max="8" width="8" customWidth="1"/>
    <col min="9" max="10" width="4.5703125" customWidth="1"/>
    <col min="11" max="11" width="10.42578125" customWidth="1"/>
    <col min="12" max="12" width="9.5703125" customWidth="1"/>
    <col min="13" max="13" width="9.42578125" customWidth="1"/>
    <col min="14" max="17" width="7.140625" customWidth="1"/>
    <col min="18" max="19" width="4.42578125" customWidth="1"/>
    <col min="20" max="20" width="11.42578125" customWidth="1"/>
    <col min="22" max="22" width="9.85546875" customWidth="1"/>
  </cols>
  <sheetData>
    <row r="2" spans="1:24" x14ac:dyDescent="0.25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</row>
    <row r="3" spans="1:24" x14ac:dyDescent="0.25">
      <c r="A3" s="38" t="s">
        <v>88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24" x14ac:dyDescent="0.25">
      <c r="A4" s="38" t="s">
        <v>87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</row>
    <row r="6" spans="1:24" x14ac:dyDescent="0.25">
      <c r="B6" s="39" t="s">
        <v>1</v>
      </c>
      <c r="C6" s="39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39"/>
      <c r="V6" s="39"/>
      <c r="W6" s="39"/>
    </row>
    <row r="7" spans="1:24" ht="40.5" customHeight="1" x14ac:dyDescent="0.25">
      <c r="B7" s="41" t="s">
        <v>2</v>
      </c>
      <c r="C7" s="42" t="s">
        <v>3</v>
      </c>
      <c r="D7" s="41" t="s">
        <v>4</v>
      </c>
      <c r="E7" s="41"/>
      <c r="F7" s="41"/>
      <c r="G7" s="41"/>
      <c r="H7" s="41"/>
      <c r="I7" s="35" t="s">
        <v>12</v>
      </c>
      <c r="J7" s="36" t="s">
        <v>13</v>
      </c>
      <c r="K7" s="34" t="s">
        <v>14</v>
      </c>
      <c r="L7" s="43" t="s">
        <v>5</v>
      </c>
      <c r="M7" s="43"/>
      <c r="N7" s="43"/>
      <c r="O7" s="43"/>
      <c r="P7" s="43"/>
      <c r="Q7" s="43"/>
      <c r="R7" s="35" t="s">
        <v>12</v>
      </c>
      <c r="S7" s="36" t="s">
        <v>13</v>
      </c>
      <c r="T7" s="34" t="s">
        <v>14</v>
      </c>
      <c r="U7" s="44" t="s">
        <v>7</v>
      </c>
      <c r="V7" s="46" t="s">
        <v>8</v>
      </c>
      <c r="W7" s="47" t="s">
        <v>9</v>
      </c>
    </row>
    <row r="8" spans="1:24" ht="126" customHeight="1" thickBot="1" x14ac:dyDescent="0.3">
      <c r="B8" s="41"/>
      <c r="C8" s="41"/>
      <c r="D8" s="17" t="s">
        <v>143</v>
      </c>
      <c r="E8" s="17" t="s">
        <v>144</v>
      </c>
      <c r="F8" s="17" t="s">
        <v>145</v>
      </c>
      <c r="G8" s="17" t="s">
        <v>146</v>
      </c>
      <c r="H8" s="17" t="s">
        <v>147</v>
      </c>
      <c r="I8" s="35"/>
      <c r="J8" s="36"/>
      <c r="K8" s="34"/>
      <c r="L8" s="17" t="s">
        <v>148</v>
      </c>
      <c r="M8" s="17" t="s">
        <v>149</v>
      </c>
      <c r="N8" s="17" t="s">
        <v>150</v>
      </c>
      <c r="O8" s="17" t="s">
        <v>151</v>
      </c>
      <c r="P8" s="17" t="s">
        <v>152</v>
      </c>
      <c r="Q8" s="17" t="s">
        <v>153</v>
      </c>
      <c r="R8" s="35"/>
      <c r="S8" s="36"/>
      <c r="T8" s="34"/>
      <c r="U8" s="45"/>
      <c r="V8" s="46"/>
      <c r="W8" s="47"/>
    </row>
    <row r="9" spans="1:24" ht="16.5" thickBot="1" x14ac:dyDescent="0.3">
      <c r="B9" s="1">
        <v>1</v>
      </c>
      <c r="C9" s="20" t="s">
        <v>89</v>
      </c>
      <c r="D9" s="1">
        <v>1</v>
      </c>
      <c r="E9" s="1">
        <v>2</v>
      </c>
      <c r="F9" s="1">
        <v>1</v>
      </c>
      <c r="G9" s="1">
        <v>1</v>
      </c>
      <c r="H9" s="1">
        <v>2</v>
      </c>
      <c r="I9" s="6">
        <f>SUM(D9:H9)</f>
        <v>7</v>
      </c>
      <c r="J9" s="8">
        <f>AVERAGE(D9:H9)</f>
        <v>1.4</v>
      </c>
      <c r="K9" s="11" t="str">
        <f>IF(D9="","",VLOOKUP(J9,$I$97:$J$99,2,TRUE))</f>
        <v>І ур</v>
      </c>
      <c r="L9" s="1">
        <v>1</v>
      </c>
      <c r="M9" s="1">
        <v>1</v>
      </c>
      <c r="N9" s="1">
        <v>2</v>
      </c>
      <c r="O9" s="1">
        <v>1</v>
      </c>
      <c r="P9" s="1">
        <v>1</v>
      </c>
      <c r="Q9" s="1">
        <v>2</v>
      </c>
      <c r="R9" s="6">
        <f>SUM(L9:Q9)</f>
        <v>8</v>
      </c>
      <c r="S9" s="8">
        <f>AVERAGE(L9:Q9)</f>
        <v>1.3333333333333333</v>
      </c>
      <c r="T9" s="11" t="str">
        <f>IF(J9="","",VLOOKUP(S9,$I$97:$J$99,2,TRUE))</f>
        <v>І ур</v>
      </c>
      <c r="U9" s="7">
        <v>15</v>
      </c>
      <c r="V9" s="9">
        <v>1.3</v>
      </c>
      <c r="W9" s="11" t="s">
        <v>24</v>
      </c>
    </row>
    <row r="10" spans="1:24" ht="16.5" thickBot="1" x14ac:dyDescent="0.3">
      <c r="B10" s="1">
        <v>2</v>
      </c>
      <c r="C10" s="21" t="s">
        <v>90</v>
      </c>
      <c r="D10" s="1">
        <v>2</v>
      </c>
      <c r="E10" s="1">
        <v>2</v>
      </c>
      <c r="F10" s="1">
        <v>1</v>
      </c>
      <c r="G10" s="1">
        <v>2</v>
      </c>
      <c r="H10" s="1">
        <v>1</v>
      </c>
      <c r="I10" s="6">
        <f>SUM(D10:H10)</f>
        <v>8</v>
      </c>
      <c r="J10" s="8">
        <f>AVERAGE(D10:H10)</f>
        <v>1.6</v>
      </c>
      <c r="K10" s="11" t="str">
        <f>IF(D10="","",VLOOKUP(J10,$I$97:$J$99,2,TRUE))</f>
        <v>ІІ ур</v>
      </c>
      <c r="L10" s="1">
        <v>2</v>
      </c>
      <c r="M10" s="1">
        <v>2</v>
      </c>
      <c r="N10" s="1">
        <v>1</v>
      </c>
      <c r="O10" s="1">
        <v>2</v>
      </c>
      <c r="P10" s="1">
        <v>2</v>
      </c>
      <c r="Q10" s="1">
        <v>1</v>
      </c>
      <c r="R10" s="6">
        <f>SUM(L10:Q10)</f>
        <v>10</v>
      </c>
      <c r="S10" s="8">
        <f>AVERAGE(L10:Q10)</f>
        <v>1.6666666666666667</v>
      </c>
      <c r="T10" s="11" t="str">
        <f>IF(J10="","",VLOOKUP(S10,$I$97:$J$99,2,TRUE))</f>
        <v>ІІ ур</v>
      </c>
      <c r="U10" s="7">
        <v>18</v>
      </c>
      <c r="V10" s="9">
        <v>1.6</v>
      </c>
      <c r="W10" s="11" t="str">
        <f>IF(P10="","",VLOOKUP(V10,$I$97:$J$99,2,TRUE))</f>
        <v>ІІ ур</v>
      </c>
    </row>
    <row r="11" spans="1:24" ht="16.5" thickBot="1" x14ac:dyDescent="0.3">
      <c r="B11" s="1">
        <v>3</v>
      </c>
      <c r="C11" s="21" t="s">
        <v>91</v>
      </c>
      <c r="D11" s="1">
        <v>2</v>
      </c>
      <c r="E11" s="1">
        <v>2</v>
      </c>
      <c r="F11" s="1">
        <v>1</v>
      </c>
      <c r="G11" s="1">
        <v>1</v>
      </c>
      <c r="H11" s="1">
        <v>1</v>
      </c>
      <c r="I11" s="6">
        <f>SUM(D11:H11)</f>
        <v>7</v>
      </c>
      <c r="J11" s="8">
        <f>AVERAGE(D11:H11)</f>
        <v>1.4</v>
      </c>
      <c r="K11" s="11" t="str">
        <f>IF(D11="","",VLOOKUP(J11,$I$97:$J$99,2,TRUE))</f>
        <v>І ур</v>
      </c>
      <c r="L11" s="1">
        <v>2</v>
      </c>
      <c r="M11" s="1">
        <v>2</v>
      </c>
      <c r="N11" s="1">
        <v>1</v>
      </c>
      <c r="O11" s="1">
        <v>2</v>
      </c>
      <c r="P11" s="1">
        <v>1</v>
      </c>
      <c r="Q11" s="1">
        <v>1</v>
      </c>
      <c r="R11" s="6">
        <f>SUM(L11:Q11)</f>
        <v>9</v>
      </c>
      <c r="S11" s="8">
        <f>AVERAGE(L11:Q11)</f>
        <v>1.5</v>
      </c>
      <c r="T11" s="11" t="str">
        <f>IF(J11="","",VLOOKUP(S11,$I$97:$J$99,2,TRUE))</f>
        <v>І ур</v>
      </c>
      <c r="U11" s="7">
        <v>16</v>
      </c>
      <c r="V11" s="9">
        <v>1.4</v>
      </c>
      <c r="W11" s="11" t="s">
        <v>24</v>
      </c>
    </row>
    <row r="12" spans="1:24" ht="16.5" thickBot="1" x14ac:dyDescent="0.3">
      <c r="B12" s="1">
        <v>4</v>
      </c>
      <c r="C12" s="21" t="s">
        <v>92</v>
      </c>
      <c r="D12" s="1">
        <v>2</v>
      </c>
      <c r="E12" s="1">
        <v>1</v>
      </c>
      <c r="F12" s="1">
        <v>1</v>
      </c>
      <c r="G12" s="1">
        <v>2</v>
      </c>
      <c r="H12" s="1">
        <v>2</v>
      </c>
      <c r="I12" s="6">
        <f>SUM(D12:H12)</f>
        <v>8</v>
      </c>
      <c r="J12" s="8">
        <f>AVERAGE(D12:H12)</f>
        <v>1.6</v>
      </c>
      <c r="K12" s="11" t="str">
        <f>IF(D12="","",VLOOKUP(J12,$I$97:$J$99,2,TRUE))</f>
        <v>ІІ ур</v>
      </c>
      <c r="L12" s="1">
        <v>2</v>
      </c>
      <c r="M12" s="1">
        <v>2</v>
      </c>
      <c r="N12" s="1">
        <v>2</v>
      </c>
      <c r="O12" s="1">
        <v>1</v>
      </c>
      <c r="P12" s="1">
        <v>2</v>
      </c>
      <c r="Q12" s="1">
        <v>1</v>
      </c>
      <c r="R12" s="6">
        <f>SUM(L12:Q12)</f>
        <v>10</v>
      </c>
      <c r="S12" s="8">
        <f>AVERAGE(L12:Q12)</f>
        <v>1.6666666666666667</v>
      </c>
      <c r="T12" s="11" t="str">
        <f>IF(J12="","",VLOOKUP(S12,$I$97:$J$99,2,TRUE))</f>
        <v>ІІ ур</v>
      </c>
      <c r="U12" s="7">
        <v>18</v>
      </c>
      <c r="V12" s="9">
        <v>1.6</v>
      </c>
      <c r="W12" s="11" t="s">
        <v>25</v>
      </c>
    </row>
    <row r="13" spans="1:24" ht="16.5" thickBot="1" x14ac:dyDescent="0.3">
      <c r="B13" s="1">
        <v>5</v>
      </c>
      <c r="C13" s="21" t="s">
        <v>93</v>
      </c>
      <c r="D13" s="1">
        <v>2</v>
      </c>
      <c r="E13" s="1">
        <v>1</v>
      </c>
      <c r="F13" s="1">
        <v>1</v>
      </c>
      <c r="G13" s="1">
        <v>2</v>
      </c>
      <c r="H13" s="1">
        <v>2</v>
      </c>
      <c r="I13" s="6">
        <f>SUM(D13:H13)</f>
        <v>8</v>
      </c>
      <c r="J13" s="8">
        <f>AVERAGE(D13:H13)</f>
        <v>1.6</v>
      </c>
      <c r="K13" s="11" t="str">
        <f>IF(D13="","",VLOOKUP(J13,$I$97:$J$99,2,TRUE))</f>
        <v>ІІ ур</v>
      </c>
      <c r="L13" s="1">
        <v>2</v>
      </c>
      <c r="M13" s="1">
        <v>1</v>
      </c>
      <c r="N13" s="1">
        <v>2</v>
      </c>
      <c r="O13" s="1">
        <v>1</v>
      </c>
      <c r="P13" s="1">
        <v>2</v>
      </c>
      <c r="Q13" s="1">
        <v>2</v>
      </c>
      <c r="R13" s="6">
        <f>SUM(L13:Q13)</f>
        <v>10</v>
      </c>
      <c r="S13" s="8">
        <f>AVERAGE(L13:Q13)</f>
        <v>1.6666666666666667</v>
      </c>
      <c r="T13" s="11" t="str">
        <f>IF(J13="","",VLOOKUP(S13,$I$97:$J$99,2,TRUE))</f>
        <v>ІІ ур</v>
      </c>
      <c r="U13" s="7">
        <v>18</v>
      </c>
      <c r="V13" s="9">
        <v>1.6</v>
      </c>
      <c r="W13" s="11" t="s">
        <v>25</v>
      </c>
    </row>
    <row r="14" spans="1:24" ht="16.5" thickBot="1" x14ac:dyDescent="0.3">
      <c r="B14" s="1">
        <v>6</v>
      </c>
      <c r="C14" s="21" t="s">
        <v>95</v>
      </c>
      <c r="D14" s="1">
        <v>2</v>
      </c>
      <c r="E14" s="1">
        <v>2</v>
      </c>
      <c r="F14" s="1">
        <v>2</v>
      </c>
      <c r="G14" s="1">
        <v>2</v>
      </c>
      <c r="H14" s="1">
        <v>2</v>
      </c>
      <c r="I14" s="6">
        <f>SUM(D14:H14)</f>
        <v>10</v>
      </c>
      <c r="J14" s="8">
        <f>AVERAGE(D14:H14)</f>
        <v>2</v>
      </c>
      <c r="K14" s="11" t="str">
        <f>IF(D14="","",VLOOKUP(J14,$I$97:$J$99,2,TRUE))</f>
        <v>ІІ ур</v>
      </c>
      <c r="L14" s="1">
        <v>2</v>
      </c>
      <c r="M14" s="1">
        <v>2</v>
      </c>
      <c r="N14" s="1">
        <v>2</v>
      </c>
      <c r="O14" s="1">
        <v>1</v>
      </c>
      <c r="P14" s="1">
        <v>2</v>
      </c>
      <c r="Q14" s="1">
        <v>2</v>
      </c>
      <c r="R14" s="6">
        <f>SUM(L14:Q14)</f>
        <v>11</v>
      </c>
      <c r="S14" s="8">
        <f>AVERAGE(L14:Q14)</f>
        <v>1.8333333333333333</v>
      </c>
      <c r="T14" s="11" t="str">
        <f>IF(J14="","",VLOOKUP(S14,$I$97:$J$99,2,TRUE))</f>
        <v>ІІ ур</v>
      </c>
      <c r="U14" s="7">
        <v>21</v>
      </c>
      <c r="V14" s="9">
        <v>1.9</v>
      </c>
      <c r="W14" s="11" t="s">
        <v>25</v>
      </c>
    </row>
    <row r="15" spans="1:24" ht="16.5" thickBot="1" x14ac:dyDescent="0.3">
      <c r="B15" s="1">
        <v>7</v>
      </c>
      <c r="C15" s="21" t="s">
        <v>94</v>
      </c>
      <c r="D15" s="1">
        <v>2</v>
      </c>
      <c r="E15" s="1">
        <v>2</v>
      </c>
      <c r="F15" s="1">
        <v>1</v>
      </c>
      <c r="G15" s="1">
        <v>1</v>
      </c>
      <c r="H15" s="1">
        <v>1</v>
      </c>
      <c r="I15" s="6">
        <f>SUM(D15:H15)</f>
        <v>7</v>
      </c>
      <c r="J15" s="8">
        <f>AVERAGE(D15:H15)</f>
        <v>1.4</v>
      </c>
      <c r="K15" s="11" t="str">
        <f>IF(D15="","",VLOOKUP(J15,$I$97:$J$99,2,TRUE))</f>
        <v>І ур</v>
      </c>
      <c r="L15" s="1">
        <v>2</v>
      </c>
      <c r="M15" s="1">
        <v>2</v>
      </c>
      <c r="N15" s="1">
        <v>2</v>
      </c>
      <c r="O15" s="1">
        <v>1</v>
      </c>
      <c r="P15" s="1">
        <v>2</v>
      </c>
      <c r="Q15" s="1">
        <v>1</v>
      </c>
      <c r="R15" s="6">
        <f>SUM(L15:Q15)</f>
        <v>10</v>
      </c>
      <c r="S15" s="8">
        <f>AVERAGE(L15:Q15)</f>
        <v>1.6666666666666667</v>
      </c>
      <c r="T15" s="11" t="str">
        <f>IF(J15="","",VLOOKUP(S15,$I$97:$J$99,2,TRUE))</f>
        <v>ІІ ур</v>
      </c>
      <c r="U15" s="7">
        <v>17</v>
      </c>
      <c r="V15" s="9">
        <v>1.5</v>
      </c>
      <c r="W15" s="11" t="s">
        <v>24</v>
      </c>
    </row>
    <row r="16" spans="1:24" ht="16.5" thickBot="1" x14ac:dyDescent="0.3">
      <c r="B16" s="1">
        <v>8</v>
      </c>
      <c r="C16" s="21" t="s">
        <v>96</v>
      </c>
      <c r="D16" s="1">
        <v>1</v>
      </c>
      <c r="E16" s="1">
        <v>2</v>
      </c>
      <c r="F16" s="1">
        <v>1</v>
      </c>
      <c r="G16" s="1">
        <v>2</v>
      </c>
      <c r="H16" s="1">
        <v>1</v>
      </c>
      <c r="I16" s="6">
        <f>SUM(D16:H16)</f>
        <v>7</v>
      </c>
      <c r="J16" s="8">
        <f>AVERAGE(D16:H16)</f>
        <v>1.4</v>
      </c>
      <c r="K16" s="11" t="str">
        <f>IF(D16="","",VLOOKUP(J16,$I$97:$J$99,2,TRUE))</f>
        <v>І ур</v>
      </c>
      <c r="L16" s="1">
        <v>2</v>
      </c>
      <c r="M16" s="1">
        <v>1</v>
      </c>
      <c r="N16" s="1">
        <v>2</v>
      </c>
      <c r="O16" s="1">
        <v>1</v>
      </c>
      <c r="P16" s="1">
        <v>2</v>
      </c>
      <c r="Q16" s="1">
        <v>1</v>
      </c>
      <c r="R16" s="6">
        <f>SUM(L16:Q16)</f>
        <v>9</v>
      </c>
      <c r="S16" s="8">
        <f>AVERAGE(L16:Q16)</f>
        <v>1.5</v>
      </c>
      <c r="T16" s="11" t="str">
        <f>IF(J16="","",VLOOKUP(S16,$I$97:$J$99,2,TRUE))</f>
        <v>І ур</v>
      </c>
      <c r="U16" s="7">
        <v>16</v>
      </c>
      <c r="V16" s="9">
        <v>1.4</v>
      </c>
      <c r="W16" s="11" t="s">
        <v>24</v>
      </c>
    </row>
    <row r="17" spans="2:23" ht="16.5" thickBot="1" x14ac:dyDescent="0.3">
      <c r="B17" s="1">
        <v>9</v>
      </c>
      <c r="C17" s="21" t="s">
        <v>97</v>
      </c>
      <c r="D17" s="1">
        <v>1</v>
      </c>
      <c r="E17" s="1">
        <v>2</v>
      </c>
      <c r="F17" s="1">
        <v>1</v>
      </c>
      <c r="G17" s="1">
        <v>2</v>
      </c>
      <c r="H17" s="1">
        <v>1</v>
      </c>
      <c r="I17" s="6">
        <f>SUM(D17:H17)</f>
        <v>7</v>
      </c>
      <c r="J17" s="8">
        <f>AVERAGE(D17:H17)</f>
        <v>1.4</v>
      </c>
      <c r="K17" s="11" t="str">
        <f>IF(D17="","",VLOOKUP(J17,$I$97:$J$99,2,TRUE))</f>
        <v>І ур</v>
      </c>
      <c r="L17" s="1">
        <v>1</v>
      </c>
      <c r="M17" s="1">
        <v>1</v>
      </c>
      <c r="N17" s="1">
        <v>1</v>
      </c>
      <c r="O17" s="1">
        <v>2</v>
      </c>
      <c r="P17" s="1">
        <v>2</v>
      </c>
      <c r="Q17" s="1">
        <v>2</v>
      </c>
      <c r="R17" s="6">
        <f>SUM(L17:Q17)</f>
        <v>9</v>
      </c>
      <c r="S17" s="8">
        <f>AVERAGE(L17:Q17)</f>
        <v>1.5</v>
      </c>
      <c r="T17" s="11" t="str">
        <f>IF(J17="","",VLOOKUP(S17,$I$97:$J$99,2,TRUE))</f>
        <v>І ур</v>
      </c>
      <c r="U17" s="7">
        <v>16</v>
      </c>
      <c r="V17" s="9">
        <v>1.4</v>
      </c>
      <c r="W17" s="11" t="s">
        <v>24</v>
      </c>
    </row>
    <row r="18" spans="2:23" ht="16.5" thickBot="1" x14ac:dyDescent="0.3">
      <c r="B18" s="1">
        <v>10</v>
      </c>
      <c r="C18" s="21" t="s">
        <v>98</v>
      </c>
      <c r="D18" s="1">
        <v>1</v>
      </c>
      <c r="E18" s="1">
        <v>2</v>
      </c>
      <c r="F18" s="1">
        <v>1</v>
      </c>
      <c r="G18" s="1">
        <v>1</v>
      </c>
      <c r="H18" s="1">
        <v>2</v>
      </c>
      <c r="I18" s="6">
        <f>SUM(D18:H18)</f>
        <v>7</v>
      </c>
      <c r="J18" s="8">
        <f>AVERAGE(D18:H18)</f>
        <v>1.4</v>
      </c>
      <c r="K18" s="11" t="str">
        <f>IF(D18="","",VLOOKUP(J18,$I$97:$J$99,2,TRUE))</f>
        <v>І ур</v>
      </c>
      <c r="L18" s="1">
        <v>1</v>
      </c>
      <c r="M18" s="1">
        <v>2</v>
      </c>
      <c r="N18" s="1">
        <v>1</v>
      </c>
      <c r="O18" s="1">
        <v>2</v>
      </c>
      <c r="P18" s="1">
        <v>1</v>
      </c>
      <c r="Q18" s="1">
        <v>2</v>
      </c>
      <c r="R18" s="6">
        <f>SUM(L18:Q18)</f>
        <v>9</v>
      </c>
      <c r="S18" s="8">
        <f>AVERAGE(L18:Q18)</f>
        <v>1.5</v>
      </c>
      <c r="T18" s="11" t="str">
        <f>IF(J18="","",VLOOKUP(S18,$I$97:$J$99,2,TRUE))</f>
        <v>І ур</v>
      </c>
      <c r="U18" s="7">
        <v>16</v>
      </c>
      <c r="V18" s="9">
        <v>1.4</v>
      </c>
      <c r="W18" s="11" t="s">
        <v>24</v>
      </c>
    </row>
    <row r="19" spans="2:23" ht="16.5" thickBot="1" x14ac:dyDescent="0.3">
      <c r="B19" s="1">
        <v>11</v>
      </c>
      <c r="C19" s="21" t="s">
        <v>99</v>
      </c>
      <c r="D19" s="1">
        <v>1</v>
      </c>
      <c r="E19" s="1">
        <v>2</v>
      </c>
      <c r="F19" s="1">
        <v>1</v>
      </c>
      <c r="G19" s="1">
        <v>2</v>
      </c>
      <c r="H19" s="1">
        <v>1</v>
      </c>
      <c r="I19" s="6">
        <f>SUM(D19:H19)</f>
        <v>7</v>
      </c>
      <c r="J19" s="8">
        <f>AVERAGE(D19:H19)</f>
        <v>1.4</v>
      </c>
      <c r="K19" s="11" t="str">
        <f>IF(D19="","",VLOOKUP(J19,$I$97:$J$99,2,TRUE))</f>
        <v>І ур</v>
      </c>
      <c r="L19" s="1">
        <v>1</v>
      </c>
      <c r="M19" s="1">
        <v>2</v>
      </c>
      <c r="N19" s="1">
        <v>1</v>
      </c>
      <c r="O19" s="1">
        <v>2</v>
      </c>
      <c r="P19" s="1">
        <v>1</v>
      </c>
      <c r="Q19" s="1">
        <v>1</v>
      </c>
      <c r="R19" s="6">
        <f>SUM(L19:Q19)</f>
        <v>8</v>
      </c>
      <c r="S19" s="8">
        <f>AVERAGE(L19:Q19)</f>
        <v>1.3333333333333333</v>
      </c>
      <c r="T19" s="11" t="str">
        <f>IF(J19="","",VLOOKUP(S19,$I$97:$J$99,2,TRUE))</f>
        <v>І ур</v>
      </c>
      <c r="U19" s="7">
        <v>15</v>
      </c>
      <c r="V19" s="9">
        <v>1.3</v>
      </c>
      <c r="W19" s="11" t="s">
        <v>24</v>
      </c>
    </row>
    <row r="20" spans="2:23" ht="16.5" thickBot="1" x14ac:dyDescent="0.3">
      <c r="B20" s="1">
        <v>12</v>
      </c>
      <c r="C20" s="21" t="s">
        <v>100</v>
      </c>
      <c r="D20" s="1">
        <v>2</v>
      </c>
      <c r="E20" s="1">
        <v>1</v>
      </c>
      <c r="F20" s="1">
        <v>1</v>
      </c>
      <c r="G20" s="1">
        <v>2</v>
      </c>
      <c r="H20" s="1">
        <v>2</v>
      </c>
      <c r="I20" s="6">
        <f>SUM(D20:H20)</f>
        <v>8</v>
      </c>
      <c r="J20" s="8">
        <f>AVERAGE(D20:H20)</f>
        <v>1.6</v>
      </c>
      <c r="K20" s="11" t="str">
        <f>IF(D20="","",VLOOKUP(J20,$I$97:$J$99,2,TRUE))</f>
        <v>ІІ ур</v>
      </c>
      <c r="L20" s="1">
        <v>1</v>
      </c>
      <c r="M20" s="1">
        <v>2</v>
      </c>
      <c r="N20" s="1">
        <v>1</v>
      </c>
      <c r="O20" s="1">
        <v>2</v>
      </c>
      <c r="P20" s="1">
        <v>1</v>
      </c>
      <c r="Q20" s="1">
        <v>2</v>
      </c>
      <c r="R20" s="6">
        <f>SUM(L20:Q20)</f>
        <v>9</v>
      </c>
      <c r="S20" s="8">
        <f>AVERAGE(L20:Q20)</f>
        <v>1.5</v>
      </c>
      <c r="T20" s="11" t="str">
        <f>IF(J20="","",VLOOKUP(S20,$I$97:$J$99,2,TRUE))</f>
        <v>І ур</v>
      </c>
      <c r="U20" s="7">
        <v>17</v>
      </c>
      <c r="V20" s="9">
        <v>1.5</v>
      </c>
      <c r="W20" s="11" t="s">
        <v>24</v>
      </c>
    </row>
    <row r="21" spans="2:23" ht="16.5" thickBot="1" x14ac:dyDescent="0.3">
      <c r="B21" s="1">
        <v>13</v>
      </c>
      <c r="C21" s="21" t="s">
        <v>101</v>
      </c>
      <c r="D21" s="1">
        <v>1</v>
      </c>
      <c r="E21" s="1">
        <v>1</v>
      </c>
      <c r="F21" s="1">
        <v>2</v>
      </c>
      <c r="G21" s="1">
        <v>2</v>
      </c>
      <c r="H21" s="1">
        <v>1</v>
      </c>
      <c r="I21" s="6">
        <f>SUM(D21:H21)</f>
        <v>7</v>
      </c>
      <c r="J21" s="8">
        <f>AVERAGE(D21:H21)</f>
        <v>1.4</v>
      </c>
      <c r="K21" s="11" t="str">
        <f>IF(D21="","",VLOOKUP(J21,$I$97:$J$99,2,TRUE))</f>
        <v>І ур</v>
      </c>
      <c r="L21" s="1">
        <v>1</v>
      </c>
      <c r="M21" s="1">
        <v>1</v>
      </c>
      <c r="N21" s="1">
        <v>2</v>
      </c>
      <c r="O21" s="1">
        <v>2</v>
      </c>
      <c r="P21" s="1">
        <v>2</v>
      </c>
      <c r="Q21" s="1">
        <v>2</v>
      </c>
      <c r="R21" s="6">
        <f>SUM(L21:Q21)</f>
        <v>10</v>
      </c>
      <c r="S21" s="8">
        <f>AVERAGE(L21:Q21)</f>
        <v>1.6666666666666667</v>
      </c>
      <c r="T21" s="11" t="str">
        <f>IF(J21="","",VLOOKUP(S21,$I$97:$J$99,2,TRUE))</f>
        <v>ІІ ур</v>
      </c>
      <c r="U21" s="7">
        <v>17</v>
      </c>
      <c r="V21" s="9">
        <v>1.5</v>
      </c>
      <c r="W21" s="11" t="s">
        <v>24</v>
      </c>
    </row>
    <row r="22" spans="2:23" ht="16.5" thickBot="1" x14ac:dyDescent="0.3">
      <c r="B22" s="1">
        <v>14</v>
      </c>
      <c r="C22" s="21" t="s">
        <v>103</v>
      </c>
      <c r="D22" s="1">
        <v>2</v>
      </c>
      <c r="E22" s="1">
        <v>2</v>
      </c>
      <c r="F22" s="1">
        <v>1</v>
      </c>
      <c r="G22" s="1">
        <v>2</v>
      </c>
      <c r="H22" s="1">
        <v>1</v>
      </c>
      <c r="I22" s="6">
        <f>SUM(D22:H22)</f>
        <v>8</v>
      </c>
      <c r="J22" s="8">
        <f>AVERAGE(D22:H22)</f>
        <v>1.6</v>
      </c>
      <c r="K22" s="11" t="str">
        <f>IF(D22="","",VLOOKUP(J22,$I$97:$J$99,2,TRUE))</f>
        <v>ІІ ур</v>
      </c>
      <c r="L22" s="1">
        <v>1</v>
      </c>
      <c r="M22" s="1">
        <v>1</v>
      </c>
      <c r="N22" s="1">
        <v>1</v>
      </c>
      <c r="O22" s="1">
        <v>1</v>
      </c>
      <c r="P22" s="1">
        <v>2</v>
      </c>
      <c r="Q22" s="1">
        <v>2</v>
      </c>
      <c r="R22" s="6">
        <f>SUM(L22:Q22)</f>
        <v>8</v>
      </c>
      <c r="S22" s="8">
        <f>AVERAGE(L22:Q22)</f>
        <v>1.3333333333333333</v>
      </c>
      <c r="T22" s="11" t="str">
        <f>IF(J22="","",VLOOKUP(S22,$I$97:$J$99,2,TRUE))</f>
        <v>І ур</v>
      </c>
      <c r="U22" s="7">
        <v>16</v>
      </c>
      <c r="V22" s="9">
        <v>1.4</v>
      </c>
      <c r="W22" s="11" t="s">
        <v>24</v>
      </c>
    </row>
    <row r="23" spans="2:23" ht="16.5" thickBot="1" x14ac:dyDescent="0.3">
      <c r="B23" s="1">
        <v>15</v>
      </c>
      <c r="C23" s="21" t="s">
        <v>104</v>
      </c>
      <c r="D23" s="1">
        <v>1</v>
      </c>
      <c r="E23" s="1">
        <v>2</v>
      </c>
      <c r="F23" s="1">
        <v>2</v>
      </c>
      <c r="G23" s="1">
        <v>2</v>
      </c>
      <c r="H23" s="1">
        <v>2</v>
      </c>
      <c r="I23" s="6">
        <f>SUM(D23:H23)</f>
        <v>9</v>
      </c>
      <c r="J23" s="8">
        <f>AVERAGE(D23:H23)</f>
        <v>1.8</v>
      </c>
      <c r="K23" s="11" t="str">
        <f>IF(D23="","",VLOOKUP(J23,$I$97:$J$99,2,TRUE))</f>
        <v>ІІ ур</v>
      </c>
      <c r="L23" s="1">
        <v>1</v>
      </c>
      <c r="M23" s="1">
        <v>1</v>
      </c>
      <c r="N23" s="1">
        <v>1</v>
      </c>
      <c r="O23" s="1">
        <v>1</v>
      </c>
      <c r="P23" s="1">
        <v>2</v>
      </c>
      <c r="Q23" s="1">
        <v>1</v>
      </c>
      <c r="R23" s="6">
        <f>SUM(L23:Q23)</f>
        <v>7</v>
      </c>
      <c r="S23" s="8">
        <f>AVERAGE(L23:Q23)</f>
        <v>1.1666666666666667</v>
      </c>
      <c r="T23" s="11" t="str">
        <f>IF(J23="","",VLOOKUP(S23,$I$97:$J$99,2,TRUE))</f>
        <v>І ур</v>
      </c>
      <c r="U23" s="7">
        <v>16</v>
      </c>
      <c r="V23" s="9">
        <v>1.4</v>
      </c>
      <c r="W23" s="11" t="s">
        <v>24</v>
      </c>
    </row>
    <row r="24" spans="2:23" ht="16.5" thickBot="1" x14ac:dyDescent="0.3">
      <c r="B24" s="1">
        <v>16</v>
      </c>
      <c r="C24" s="21" t="s">
        <v>102</v>
      </c>
      <c r="D24" s="1">
        <v>2</v>
      </c>
      <c r="E24" s="1">
        <v>2</v>
      </c>
      <c r="F24" s="1">
        <v>2</v>
      </c>
      <c r="G24" s="1">
        <v>2</v>
      </c>
      <c r="H24" s="1">
        <v>2</v>
      </c>
      <c r="I24" s="6">
        <f>SUM(D24:H24)</f>
        <v>10</v>
      </c>
      <c r="J24" s="8">
        <f>AVERAGE(D24:H24)</f>
        <v>2</v>
      </c>
      <c r="K24" s="11" t="str">
        <f>IF(D24="","",VLOOKUP(J24,$I$97:$J$99,2,TRUE))</f>
        <v>ІІ ур</v>
      </c>
      <c r="L24" s="1">
        <v>2</v>
      </c>
      <c r="M24" s="1">
        <v>2</v>
      </c>
      <c r="N24" s="1">
        <v>2</v>
      </c>
      <c r="O24" s="1">
        <v>2</v>
      </c>
      <c r="P24" s="1">
        <v>2</v>
      </c>
      <c r="Q24" s="1">
        <v>2</v>
      </c>
      <c r="R24" s="6">
        <f>SUM(L24:Q24)</f>
        <v>12</v>
      </c>
      <c r="S24" s="8">
        <f>AVERAGE(L24:Q24)</f>
        <v>2</v>
      </c>
      <c r="T24" s="11" t="str">
        <f>IF(J24="","",VLOOKUP(S24,$I$97:$J$99,2,TRUE))</f>
        <v>ІІ ур</v>
      </c>
      <c r="U24" s="7">
        <v>22</v>
      </c>
      <c r="V24" s="9">
        <v>2</v>
      </c>
      <c r="W24" s="11" t="s">
        <v>25</v>
      </c>
    </row>
    <row r="25" spans="2:23" ht="16.5" thickBot="1" x14ac:dyDescent="0.3">
      <c r="B25" s="1">
        <v>17</v>
      </c>
      <c r="C25" s="21" t="s">
        <v>105</v>
      </c>
      <c r="D25" s="1">
        <v>2</v>
      </c>
      <c r="E25" s="1">
        <v>1</v>
      </c>
      <c r="F25" s="1">
        <v>2</v>
      </c>
      <c r="G25" s="1">
        <v>1</v>
      </c>
      <c r="H25" s="1">
        <v>2</v>
      </c>
      <c r="I25" s="6">
        <f>SUM(D25:H25)</f>
        <v>8</v>
      </c>
      <c r="J25" s="8">
        <f>AVERAGE(D25:H25)</f>
        <v>1.6</v>
      </c>
      <c r="K25" s="11" t="str">
        <f>IF(D25="","",VLOOKUP(J25,$I$97:$J$99,2,TRUE))</f>
        <v>ІІ ур</v>
      </c>
      <c r="L25" s="1">
        <v>2</v>
      </c>
      <c r="M25" s="1">
        <v>2</v>
      </c>
      <c r="N25" s="1">
        <v>2</v>
      </c>
      <c r="O25" s="1">
        <v>2</v>
      </c>
      <c r="P25" s="1">
        <v>2</v>
      </c>
      <c r="Q25" s="1">
        <v>2</v>
      </c>
      <c r="R25" s="6">
        <f>SUM(L25:Q25)</f>
        <v>12</v>
      </c>
      <c r="S25" s="8">
        <f>AVERAGE(L25:Q25)</f>
        <v>2</v>
      </c>
      <c r="T25" s="11" t="str">
        <f>IF(J25="","",VLOOKUP(S25,$I$97:$J$99,2,TRUE))</f>
        <v>ІІ ур</v>
      </c>
      <c r="U25" s="7">
        <v>20</v>
      </c>
      <c r="V25" s="9">
        <v>1.8</v>
      </c>
      <c r="W25" s="11" t="s">
        <v>25</v>
      </c>
    </row>
    <row r="26" spans="2:23" ht="16.5" thickBot="1" x14ac:dyDescent="0.3">
      <c r="B26" s="1">
        <v>18</v>
      </c>
      <c r="C26" s="21" t="s">
        <v>106</v>
      </c>
      <c r="D26" s="1">
        <v>2</v>
      </c>
      <c r="E26" s="1">
        <v>2</v>
      </c>
      <c r="F26" s="1">
        <v>2</v>
      </c>
      <c r="G26" s="1">
        <v>1</v>
      </c>
      <c r="H26" s="1">
        <v>2</v>
      </c>
      <c r="I26" s="6">
        <f>SUM(D26:H26)</f>
        <v>9</v>
      </c>
      <c r="J26" s="8">
        <f>AVERAGE(D26:H26)</f>
        <v>1.8</v>
      </c>
      <c r="K26" s="11" t="str">
        <f>IF(D26="","",VLOOKUP(J26,$I$97:$J$99,2,TRUE))</f>
        <v>ІІ ур</v>
      </c>
      <c r="L26" s="1">
        <v>2</v>
      </c>
      <c r="M26" s="1">
        <v>2</v>
      </c>
      <c r="N26" s="1">
        <v>2</v>
      </c>
      <c r="O26" s="1">
        <v>2</v>
      </c>
      <c r="P26" s="1">
        <v>2</v>
      </c>
      <c r="Q26" s="1">
        <v>2</v>
      </c>
      <c r="R26" s="6">
        <f>SUM(L26:Q26)</f>
        <v>12</v>
      </c>
      <c r="S26" s="8">
        <f>AVERAGE(L26:Q26)</f>
        <v>2</v>
      </c>
      <c r="T26" s="11" t="str">
        <f>IF(J26="","",VLOOKUP(S26,$I$97:$J$99,2,TRUE))</f>
        <v>ІІ ур</v>
      </c>
      <c r="U26" s="7">
        <v>21</v>
      </c>
      <c r="V26" s="9">
        <v>1.9</v>
      </c>
      <c r="W26" s="11" t="s">
        <v>25</v>
      </c>
    </row>
    <row r="27" spans="2:23" ht="16.5" thickBot="1" x14ac:dyDescent="0.3">
      <c r="B27" s="1">
        <v>19</v>
      </c>
      <c r="C27" s="21" t="s">
        <v>107</v>
      </c>
      <c r="D27" s="1">
        <v>2</v>
      </c>
      <c r="E27" s="1">
        <v>2</v>
      </c>
      <c r="F27" s="1">
        <v>1</v>
      </c>
      <c r="G27" s="1">
        <v>1</v>
      </c>
      <c r="H27" s="1">
        <v>1</v>
      </c>
      <c r="I27" s="6">
        <f>SUM(D27:H27)</f>
        <v>7</v>
      </c>
      <c r="J27" s="8">
        <f>AVERAGE(D27:H27)</f>
        <v>1.4</v>
      </c>
      <c r="K27" s="11" t="str">
        <f>IF(D27="","",VLOOKUP(J27,$I$97:$J$99,2,TRUE))</f>
        <v>І ур</v>
      </c>
      <c r="L27" s="1">
        <v>2</v>
      </c>
      <c r="M27" s="1">
        <v>2</v>
      </c>
      <c r="N27" s="1">
        <v>2</v>
      </c>
      <c r="O27" s="1">
        <v>2</v>
      </c>
      <c r="P27" s="1">
        <v>2</v>
      </c>
      <c r="Q27" s="1">
        <v>2</v>
      </c>
      <c r="R27" s="6">
        <f>SUM(L27:Q27)</f>
        <v>12</v>
      </c>
      <c r="S27" s="8">
        <f>AVERAGE(L27:Q27)</f>
        <v>2</v>
      </c>
      <c r="T27" s="11" t="str">
        <f>IF(J27="","",VLOOKUP(S27,$I$97:$J$99,2,TRUE))</f>
        <v>ІІ ур</v>
      </c>
      <c r="U27" s="7">
        <v>19</v>
      </c>
      <c r="V27" s="9">
        <v>1.7</v>
      </c>
      <c r="W27" s="11" t="s">
        <v>25</v>
      </c>
    </row>
    <row r="28" spans="2:23" ht="16.5" thickBot="1" x14ac:dyDescent="0.3">
      <c r="B28" s="1">
        <v>20</v>
      </c>
      <c r="C28" s="21" t="s">
        <v>108</v>
      </c>
      <c r="D28" s="1">
        <v>2</v>
      </c>
      <c r="E28" s="1">
        <v>2</v>
      </c>
      <c r="F28" s="1">
        <v>1</v>
      </c>
      <c r="G28" s="1">
        <v>1</v>
      </c>
      <c r="H28" s="1">
        <v>1</v>
      </c>
      <c r="I28" s="6">
        <f>SUM(D28:H28)</f>
        <v>7</v>
      </c>
      <c r="J28" s="8">
        <f>AVERAGE(D28:H28)</f>
        <v>1.4</v>
      </c>
      <c r="K28" s="11" t="str">
        <f>IF(D28="","",VLOOKUP(J28,$I$97:$J$99,2,TRUE))</f>
        <v>І ур</v>
      </c>
      <c r="L28" s="1">
        <v>2</v>
      </c>
      <c r="M28" s="1">
        <v>2</v>
      </c>
      <c r="N28" s="1">
        <v>2</v>
      </c>
      <c r="O28" s="1">
        <v>2</v>
      </c>
      <c r="P28" s="1">
        <v>2</v>
      </c>
      <c r="Q28" s="1">
        <v>2</v>
      </c>
      <c r="R28" s="6">
        <f>SUM(L28:Q28)</f>
        <v>12</v>
      </c>
      <c r="S28" s="8">
        <f>AVERAGE(L28:Q28)</f>
        <v>2</v>
      </c>
      <c r="T28" s="11" t="str">
        <f>IF(J28="","",VLOOKUP(S28,$I$97:$J$99,2,TRUE))</f>
        <v>ІІ ур</v>
      </c>
      <c r="U28" s="7">
        <v>19</v>
      </c>
      <c r="V28" s="9">
        <v>1.7</v>
      </c>
      <c r="W28" s="11" t="s">
        <v>25</v>
      </c>
    </row>
    <row r="29" spans="2:23" ht="16.5" thickBot="1" x14ac:dyDescent="0.3">
      <c r="B29" s="1">
        <v>21</v>
      </c>
      <c r="C29" s="21" t="s">
        <v>109</v>
      </c>
      <c r="D29" s="1">
        <v>2</v>
      </c>
      <c r="E29" s="1">
        <v>2</v>
      </c>
      <c r="F29" s="1">
        <v>2</v>
      </c>
      <c r="G29" s="1">
        <v>2</v>
      </c>
      <c r="H29" s="1">
        <v>2</v>
      </c>
      <c r="I29" s="6">
        <f>SUM(D29:H29)</f>
        <v>10</v>
      </c>
      <c r="J29" s="8">
        <f>AVERAGE(D29:H29)</f>
        <v>2</v>
      </c>
      <c r="K29" s="11" t="str">
        <f>IF(D29="","",VLOOKUP(J29,$I$97:$J$99,2,TRUE))</f>
        <v>ІІ ур</v>
      </c>
      <c r="L29" s="1">
        <v>2</v>
      </c>
      <c r="M29" s="1">
        <v>2</v>
      </c>
      <c r="N29" s="1">
        <v>2</v>
      </c>
      <c r="O29" s="1">
        <v>2</v>
      </c>
      <c r="P29" s="1">
        <v>2</v>
      </c>
      <c r="Q29" s="1">
        <v>2</v>
      </c>
      <c r="R29" s="6">
        <f>SUM(L29:Q29)</f>
        <v>12</v>
      </c>
      <c r="S29" s="8">
        <f>AVERAGE(L29:Q29)</f>
        <v>2</v>
      </c>
      <c r="T29" s="11" t="str">
        <f>IF(J29="","",VLOOKUP(S29,$I$97:$J$99,2,TRUE))</f>
        <v>ІІ ур</v>
      </c>
      <c r="U29" s="7">
        <v>22</v>
      </c>
      <c r="V29" s="9">
        <v>2</v>
      </c>
      <c r="W29" s="11" t="s">
        <v>25</v>
      </c>
    </row>
    <row r="30" spans="2:23" x14ac:dyDescent="0.25">
      <c r="B30" s="1">
        <v>22</v>
      </c>
      <c r="C30" s="1" t="s">
        <v>110</v>
      </c>
      <c r="D30" s="1">
        <v>2</v>
      </c>
      <c r="E30" s="1">
        <v>2</v>
      </c>
      <c r="F30" s="1">
        <v>1</v>
      </c>
      <c r="G30" s="1">
        <v>1</v>
      </c>
      <c r="H30" s="1">
        <v>1</v>
      </c>
      <c r="I30" s="6">
        <f>SUM(D30:H30)</f>
        <v>7</v>
      </c>
      <c r="J30" s="8">
        <f>AVERAGE(D30:H30)</f>
        <v>1.4</v>
      </c>
      <c r="K30" s="11" t="str">
        <f>IF(D30="","",VLOOKUP(J30,$I$97:$J$99,2,TRUE))</f>
        <v>І ур</v>
      </c>
      <c r="L30" s="1">
        <v>2</v>
      </c>
      <c r="M30" s="1">
        <v>2</v>
      </c>
      <c r="N30" s="1">
        <v>2</v>
      </c>
      <c r="O30" s="1">
        <v>2</v>
      </c>
      <c r="P30" s="1">
        <v>2</v>
      </c>
      <c r="Q30" s="1">
        <v>2</v>
      </c>
      <c r="R30" s="6">
        <f>SUM(L30:Q30)</f>
        <v>12</v>
      </c>
      <c r="S30" s="8">
        <f>AVERAGE(L30:Q30)</f>
        <v>2</v>
      </c>
      <c r="T30" s="11" t="str">
        <f>IF(J30="","",VLOOKUP(S30,$I$97:$J$99,2,TRUE))</f>
        <v>ІІ ур</v>
      </c>
      <c r="U30" s="7">
        <v>19</v>
      </c>
      <c r="V30" s="9">
        <v>1.7</v>
      </c>
      <c r="W30" s="11" t="s">
        <v>25</v>
      </c>
    </row>
    <row r="31" spans="2:23" x14ac:dyDescent="0.25">
      <c r="B31" s="1">
        <v>23</v>
      </c>
      <c r="C31" s="1" t="s">
        <v>111</v>
      </c>
      <c r="D31" s="1">
        <v>1</v>
      </c>
      <c r="E31" s="1">
        <v>2</v>
      </c>
      <c r="F31" s="1">
        <v>1</v>
      </c>
      <c r="G31" s="1">
        <v>2</v>
      </c>
      <c r="H31" s="1">
        <v>1</v>
      </c>
      <c r="I31" s="6">
        <f>SUM(D31:H31)</f>
        <v>7</v>
      </c>
      <c r="J31" s="8">
        <f>AVERAGE(D31:H31)</f>
        <v>1.4</v>
      </c>
      <c r="K31" s="11" t="str">
        <f>IF(D31="","",VLOOKUP(J31,$I$97:$J$99,2,TRUE))</f>
        <v>І ур</v>
      </c>
      <c r="L31" s="1">
        <v>2</v>
      </c>
      <c r="M31" s="1">
        <v>1</v>
      </c>
      <c r="N31" s="1">
        <v>2</v>
      </c>
      <c r="O31" s="1">
        <v>1</v>
      </c>
      <c r="P31" s="1">
        <v>2</v>
      </c>
      <c r="Q31" s="1">
        <v>1</v>
      </c>
      <c r="R31" s="6">
        <f>SUM(L31:Q31)</f>
        <v>9</v>
      </c>
      <c r="S31" s="8">
        <f>AVERAGE(L31:Q31)</f>
        <v>1.5</v>
      </c>
      <c r="T31" s="11" t="str">
        <f>IF(J31="","",VLOOKUP(S31,$I$97:$J$99,2,TRUE))</f>
        <v>І ур</v>
      </c>
      <c r="U31" s="7">
        <v>16</v>
      </c>
      <c r="V31" s="9">
        <v>1.4</v>
      </c>
      <c r="W31" s="11" t="s">
        <v>25</v>
      </c>
    </row>
    <row r="32" spans="2:23" x14ac:dyDescent="0.25">
      <c r="B32" s="1">
        <v>24</v>
      </c>
      <c r="C32" s="1" t="s">
        <v>112</v>
      </c>
      <c r="D32" s="1">
        <v>2</v>
      </c>
      <c r="E32" s="1">
        <v>2</v>
      </c>
      <c r="F32" s="1">
        <v>1</v>
      </c>
      <c r="G32" s="1">
        <v>1</v>
      </c>
      <c r="H32" s="1">
        <v>1</v>
      </c>
      <c r="I32" s="6">
        <f>SUM(D32:H32)</f>
        <v>7</v>
      </c>
      <c r="J32" s="8">
        <f>AVERAGE(D32:H32)</f>
        <v>1.4</v>
      </c>
      <c r="K32" s="11" t="str">
        <f>IF(D32="","",VLOOKUP(J32,$I$97:$J$99,2,TRUE))</f>
        <v>І ур</v>
      </c>
      <c r="L32" s="1">
        <v>1</v>
      </c>
      <c r="M32" s="1">
        <v>1</v>
      </c>
      <c r="N32" s="1">
        <v>2</v>
      </c>
      <c r="O32" s="1">
        <v>2</v>
      </c>
      <c r="P32" s="1">
        <v>2</v>
      </c>
      <c r="Q32" s="1">
        <v>1</v>
      </c>
      <c r="R32" s="6">
        <f>SUM(L32:Q32)</f>
        <v>9</v>
      </c>
      <c r="S32" s="8">
        <f>AVERAGE(L32:Q32)</f>
        <v>1.5</v>
      </c>
      <c r="T32" s="11" t="str">
        <f>IF(J32="","",VLOOKUP(S32,$I$97:$J$99,2,TRUE))</f>
        <v>І ур</v>
      </c>
      <c r="U32" s="7">
        <v>16</v>
      </c>
      <c r="V32" s="9">
        <v>1.4</v>
      </c>
      <c r="W32" s="11" t="s">
        <v>25</v>
      </c>
    </row>
    <row r="33" spans="2:23" x14ac:dyDescent="0.25">
      <c r="B33" s="1">
        <v>25</v>
      </c>
      <c r="C33" s="1" t="s">
        <v>113</v>
      </c>
      <c r="D33" s="1">
        <v>2</v>
      </c>
      <c r="E33" s="1">
        <v>2</v>
      </c>
      <c r="F33" s="1">
        <v>2</v>
      </c>
      <c r="G33" s="1">
        <v>1</v>
      </c>
      <c r="H33" s="1">
        <v>1</v>
      </c>
      <c r="I33" s="6">
        <f>SUM(D33:H33)</f>
        <v>8</v>
      </c>
      <c r="J33" s="8">
        <f>AVERAGE(D33:H33)</f>
        <v>1.6</v>
      </c>
      <c r="K33" s="11" t="str">
        <f>IF(D33="","",VLOOKUP(J33,$I$97:$J$99,2,TRUE))</f>
        <v>ІІ ур</v>
      </c>
      <c r="L33" s="1">
        <v>1</v>
      </c>
      <c r="M33" s="1">
        <v>2</v>
      </c>
      <c r="N33" s="1">
        <v>2</v>
      </c>
      <c r="O33" s="1">
        <v>2</v>
      </c>
      <c r="P33" s="1">
        <v>2</v>
      </c>
      <c r="Q33" s="1">
        <v>2</v>
      </c>
      <c r="R33" s="6">
        <v>17</v>
      </c>
      <c r="S33" s="8">
        <v>1</v>
      </c>
      <c r="T33" s="11" t="s">
        <v>116</v>
      </c>
      <c r="U33" s="7">
        <v>25</v>
      </c>
      <c r="V33" s="9">
        <v>2.2000000000000002</v>
      </c>
      <c r="W33" s="11" t="s">
        <v>26</v>
      </c>
    </row>
    <row r="34" spans="2:23" x14ac:dyDescent="0.25">
      <c r="B34" s="1">
        <v>26</v>
      </c>
      <c r="C34" s="1" t="s">
        <v>114</v>
      </c>
      <c r="D34" s="1">
        <v>2</v>
      </c>
      <c r="E34" s="1">
        <v>2</v>
      </c>
      <c r="F34" s="1">
        <v>1</v>
      </c>
      <c r="G34" s="1">
        <v>1</v>
      </c>
      <c r="H34" s="1">
        <v>1</v>
      </c>
      <c r="I34" s="6">
        <f>SUM(D34:H34)</f>
        <v>7</v>
      </c>
      <c r="J34" s="8">
        <f>AVERAGE(D34:H34)</f>
        <v>1.4</v>
      </c>
      <c r="K34" s="11" t="str">
        <f>IF(D34="","",VLOOKUP(J34,$I$97:$J$99,2,TRUE))</f>
        <v>І ур</v>
      </c>
      <c r="L34" s="1">
        <v>1</v>
      </c>
      <c r="M34" s="1">
        <v>1</v>
      </c>
      <c r="N34" s="1">
        <v>1</v>
      </c>
      <c r="O34" s="1">
        <v>1</v>
      </c>
      <c r="P34" s="1">
        <v>1</v>
      </c>
      <c r="Q34" s="1">
        <v>1</v>
      </c>
      <c r="R34" s="6">
        <v>18</v>
      </c>
      <c r="S34" s="8">
        <v>1</v>
      </c>
      <c r="T34" s="11" t="s">
        <v>116</v>
      </c>
      <c r="U34" s="7">
        <v>25</v>
      </c>
      <c r="V34" s="9">
        <v>2.2000000000000002</v>
      </c>
      <c r="W34" s="11" t="s">
        <v>26</v>
      </c>
    </row>
    <row r="35" spans="2:23" x14ac:dyDescent="0.25">
      <c r="B35" s="1">
        <v>27</v>
      </c>
      <c r="C35" s="1" t="s">
        <v>115</v>
      </c>
      <c r="D35" s="1">
        <v>2</v>
      </c>
      <c r="E35" s="1">
        <v>2</v>
      </c>
      <c r="F35" s="1">
        <v>2</v>
      </c>
      <c r="G35" s="1">
        <v>1</v>
      </c>
      <c r="H35" s="1">
        <v>2</v>
      </c>
      <c r="I35" s="6">
        <f>SUM(D35:H35)</f>
        <v>9</v>
      </c>
      <c r="J35" s="8">
        <f>AVERAGE(D35:H35)</f>
        <v>1.8</v>
      </c>
      <c r="K35" s="11" t="str">
        <f>IF(D35="","",VLOOKUP(J35,$I$97:$J$99,2,TRUE))</f>
        <v>ІІ ур</v>
      </c>
      <c r="L35" s="1">
        <v>2</v>
      </c>
      <c r="M35" s="1">
        <v>2</v>
      </c>
      <c r="N35" s="1">
        <v>2</v>
      </c>
      <c r="O35" s="1">
        <v>2</v>
      </c>
      <c r="P35" s="1">
        <v>2</v>
      </c>
      <c r="Q35" s="1">
        <v>2</v>
      </c>
      <c r="R35" s="6">
        <f>SUM(L35:Q35)</f>
        <v>12</v>
      </c>
      <c r="S35" s="8">
        <f>AVERAGE(L35:Q35)</f>
        <v>2</v>
      </c>
      <c r="T35" s="11" t="str">
        <f>IF(J35="","",VLOOKUP(S35,$I$97:$J$99,2,TRUE))</f>
        <v>ІІ ур</v>
      </c>
      <c r="U35" s="7">
        <v>21</v>
      </c>
      <c r="V35" s="9">
        <v>1.9</v>
      </c>
      <c r="W35" s="11" t="s">
        <v>25</v>
      </c>
    </row>
    <row r="36" spans="2:23" x14ac:dyDescent="0.25">
      <c r="B36" s="24"/>
      <c r="C36" s="24"/>
      <c r="D36" s="27"/>
      <c r="E36" s="28"/>
      <c r="F36" s="28"/>
      <c r="G36" s="28"/>
      <c r="H36" s="28"/>
      <c r="I36" s="29"/>
      <c r="J36" s="1" t="s">
        <v>15</v>
      </c>
      <c r="K36" s="13" t="s">
        <v>11</v>
      </c>
      <c r="L36" s="27"/>
      <c r="M36" s="28"/>
      <c r="N36" s="28"/>
      <c r="O36" s="28"/>
      <c r="P36" s="28"/>
      <c r="Q36" s="28"/>
      <c r="R36" s="29"/>
      <c r="S36" s="1" t="s">
        <v>15</v>
      </c>
      <c r="T36" s="13" t="s">
        <v>11</v>
      </c>
      <c r="U36" s="2"/>
      <c r="V36" s="2"/>
      <c r="W36" s="2"/>
    </row>
    <row r="37" spans="2:23" x14ac:dyDescent="0.25">
      <c r="B37" s="25"/>
      <c r="C37" s="25"/>
      <c r="D37" s="27" t="s">
        <v>16</v>
      </c>
      <c r="E37" s="28"/>
      <c r="F37" s="28"/>
      <c r="G37" s="28"/>
      <c r="H37" s="28"/>
      <c r="I37" s="29"/>
      <c r="J37" s="14">
        <f>COUNTA(C9:C35)</f>
        <v>27</v>
      </c>
      <c r="K37" s="14">
        <v>100</v>
      </c>
      <c r="L37" s="27" t="s">
        <v>16</v>
      </c>
      <c r="M37" s="28"/>
      <c r="N37" s="28"/>
      <c r="O37" s="28"/>
      <c r="P37" s="28"/>
      <c r="Q37" s="28"/>
      <c r="R37" s="29"/>
      <c r="S37" s="14">
        <f>COUNTA(C9:C35)</f>
        <v>27</v>
      </c>
      <c r="T37" s="14">
        <v>100</v>
      </c>
      <c r="U37" s="2"/>
      <c r="V37" s="2"/>
      <c r="W37" s="2"/>
    </row>
    <row r="38" spans="2:23" x14ac:dyDescent="0.25">
      <c r="B38" s="25"/>
      <c r="C38" s="25"/>
      <c r="D38" s="27" t="s">
        <v>21</v>
      </c>
      <c r="E38" s="28"/>
      <c r="F38" s="28"/>
      <c r="G38" s="28"/>
      <c r="H38" s="28"/>
      <c r="I38" s="29"/>
      <c r="J38" s="10">
        <f>COUNTIF(K9:K35,"І ур")</f>
        <v>14</v>
      </c>
      <c r="K38" s="23">
        <f>(J38/J37)*100</f>
        <v>51.851851851851848</v>
      </c>
      <c r="L38" s="27" t="s">
        <v>21</v>
      </c>
      <c r="M38" s="28"/>
      <c r="N38" s="28"/>
      <c r="O38" s="28"/>
      <c r="P38" s="28"/>
      <c r="Q38" s="28"/>
      <c r="R38" s="29"/>
      <c r="S38" s="10">
        <v>14</v>
      </c>
      <c r="T38" s="23">
        <f>(S38/S37)*100</f>
        <v>51.851851851851848</v>
      </c>
      <c r="U38" s="2"/>
      <c r="V38" s="2"/>
      <c r="W38" s="2"/>
    </row>
    <row r="39" spans="2:23" x14ac:dyDescent="0.25">
      <c r="B39" s="25"/>
      <c r="C39" s="25"/>
      <c r="D39" s="27" t="s">
        <v>22</v>
      </c>
      <c r="E39" s="28"/>
      <c r="F39" s="28"/>
      <c r="G39" s="28"/>
      <c r="H39" s="28"/>
      <c r="I39" s="29"/>
      <c r="J39" s="10">
        <f>COUNTIF(K9:K35,"ІІ ур")</f>
        <v>13</v>
      </c>
      <c r="K39" s="23">
        <f>(J39/J37)*100</f>
        <v>48.148148148148145</v>
      </c>
      <c r="L39" s="27" t="s">
        <v>22</v>
      </c>
      <c r="M39" s="28"/>
      <c r="N39" s="28"/>
      <c r="O39" s="28"/>
      <c r="P39" s="28"/>
      <c r="Q39" s="28"/>
      <c r="R39" s="29"/>
      <c r="S39" s="10">
        <v>13</v>
      </c>
      <c r="T39" s="23">
        <f>(S39/S37)*100</f>
        <v>48.148148148148145</v>
      </c>
      <c r="U39" s="2"/>
      <c r="V39" s="2"/>
      <c r="W39" s="2"/>
    </row>
    <row r="40" spans="2:23" x14ac:dyDescent="0.25">
      <c r="B40" s="25"/>
      <c r="C40" s="25"/>
      <c r="D40" s="27" t="s">
        <v>23</v>
      </c>
      <c r="E40" s="28"/>
      <c r="F40" s="28"/>
      <c r="G40" s="28"/>
      <c r="H40" s="28"/>
      <c r="I40" s="29"/>
      <c r="J40" s="10">
        <f>COUNTIF(K9:K35,"ІІІ ур")</f>
        <v>0</v>
      </c>
      <c r="K40" s="4">
        <f>(J40/J37)*100</f>
        <v>0</v>
      </c>
      <c r="L40" s="27" t="s">
        <v>23</v>
      </c>
      <c r="M40" s="28"/>
      <c r="N40" s="28"/>
      <c r="O40" s="28"/>
      <c r="P40" s="28"/>
      <c r="Q40" s="28"/>
      <c r="R40" s="29"/>
      <c r="S40" s="10">
        <f>COUNTIF(T9:T35,"ІІІ ур")</f>
        <v>0</v>
      </c>
      <c r="T40" s="4">
        <f>(S40/S37)*100</f>
        <v>0</v>
      </c>
      <c r="U40" s="2"/>
      <c r="V40" s="2"/>
      <c r="W40" s="2"/>
    </row>
    <row r="41" spans="2:23" x14ac:dyDescent="0.25">
      <c r="B41" s="25"/>
      <c r="C41" s="25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" t="s">
        <v>10</v>
      </c>
      <c r="W41" s="3" t="s">
        <v>11</v>
      </c>
    </row>
    <row r="42" spans="2:23" x14ac:dyDescent="0.25">
      <c r="B42" s="25"/>
      <c r="C42" s="25"/>
      <c r="D42" s="30" t="s">
        <v>17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2"/>
      <c r="V42" s="14">
        <f>COUNTA(C9:C35)</f>
        <v>27</v>
      </c>
      <c r="W42" s="14">
        <v>100</v>
      </c>
    </row>
    <row r="43" spans="2:23" x14ac:dyDescent="0.25">
      <c r="B43" s="25"/>
      <c r="C43" s="25"/>
      <c r="D43" s="33" t="s">
        <v>18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10">
        <v>16</v>
      </c>
      <c r="W43" s="23">
        <f>(V43/V42)*100</f>
        <v>59.259259259259252</v>
      </c>
    </row>
    <row r="44" spans="2:23" x14ac:dyDescent="0.25">
      <c r="B44" s="25"/>
      <c r="C44" s="25"/>
      <c r="D44" s="33" t="s">
        <v>20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10">
        <f>COUNTIF(W9:W35,"ІІ ур")</f>
        <v>14</v>
      </c>
      <c r="W44" s="23">
        <f>(V44/V42)*100</f>
        <v>51.851851851851848</v>
      </c>
    </row>
    <row r="45" spans="2:23" x14ac:dyDescent="0.25">
      <c r="B45" s="26"/>
      <c r="C45" s="26"/>
      <c r="D45" s="33" t="s">
        <v>19</v>
      </c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10">
        <f>COUNTIF(W9:W35,"ІІІ ур")</f>
        <v>2</v>
      </c>
      <c r="W45" s="4">
        <f>(V45/V42)*100</f>
        <v>7.4074074074074066</v>
      </c>
    </row>
    <row r="97" spans="9:10" x14ac:dyDescent="0.25">
      <c r="I97" s="5">
        <v>1</v>
      </c>
      <c r="J97" s="5" t="s">
        <v>24</v>
      </c>
    </row>
    <row r="98" spans="9:10" x14ac:dyDescent="0.25">
      <c r="I98" s="5">
        <v>1.6</v>
      </c>
      <c r="J98" s="5" t="s">
        <v>25</v>
      </c>
    </row>
    <row r="99" spans="9:10" x14ac:dyDescent="0.25">
      <c r="I99" s="5">
        <v>2.6</v>
      </c>
      <c r="J99" s="5" t="s">
        <v>26</v>
      </c>
    </row>
  </sheetData>
  <mergeCells count="34">
    <mergeCell ref="A2:X2"/>
    <mergeCell ref="A3:X3"/>
    <mergeCell ref="A4:X4"/>
    <mergeCell ref="B6:W6"/>
    <mergeCell ref="B7:B8"/>
    <mergeCell ref="C7:C8"/>
    <mergeCell ref="D7:H7"/>
    <mergeCell ref="L7:Q7"/>
    <mergeCell ref="U7:U8"/>
    <mergeCell ref="V7:V8"/>
    <mergeCell ref="W7:W8"/>
    <mergeCell ref="I7:I8"/>
    <mergeCell ref="J7:J8"/>
    <mergeCell ref="D43:U43"/>
    <mergeCell ref="D44:U44"/>
    <mergeCell ref="D45:U45"/>
    <mergeCell ref="K7:K8"/>
    <mergeCell ref="R7:R8"/>
    <mergeCell ref="S7:S8"/>
    <mergeCell ref="T7:T8"/>
    <mergeCell ref="D41:U41"/>
    <mergeCell ref="B36:B45"/>
    <mergeCell ref="C36:C45"/>
    <mergeCell ref="D36:I36"/>
    <mergeCell ref="L36:R36"/>
    <mergeCell ref="D37:I37"/>
    <mergeCell ref="L37:R37"/>
    <mergeCell ref="D39:I39"/>
    <mergeCell ref="D40:I40"/>
    <mergeCell ref="L39:R39"/>
    <mergeCell ref="D42:U42"/>
    <mergeCell ref="L40:R40"/>
    <mergeCell ref="D38:I38"/>
    <mergeCell ref="L38:R3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S97"/>
  <sheetViews>
    <sheetView topLeftCell="F6" zoomScale="62" zoomScaleNormal="62" workbookViewId="0">
      <selection activeCell="AG13" sqref="AG13"/>
    </sheetView>
  </sheetViews>
  <sheetFormatPr defaultRowHeight="15" x14ac:dyDescent="0.25"/>
  <cols>
    <col min="2" max="2" width="5.140625" customWidth="1"/>
    <col min="3" max="3" width="31" customWidth="1"/>
    <col min="4" max="4" width="9.5703125" customWidth="1"/>
    <col min="5" max="5" width="22.140625" customWidth="1"/>
    <col min="6" max="7" width="6.7109375" customWidth="1"/>
    <col min="8" max="8" width="8.85546875" customWidth="1"/>
    <col min="9" max="9" width="10" customWidth="1"/>
    <col min="10" max="10" width="8.28515625" customWidth="1"/>
    <col min="11" max="12" width="4.28515625" customWidth="1"/>
    <col min="13" max="13" width="10.140625" customWidth="1"/>
    <col min="14" max="14" width="9.7109375" customWidth="1"/>
    <col min="15" max="15" width="4" customWidth="1"/>
    <col min="16" max="16" width="7.7109375" customWidth="1"/>
    <col min="17" max="25" width="6.7109375" customWidth="1"/>
    <col min="26" max="26" width="9.42578125" customWidth="1"/>
    <col min="27" max="28" width="4.5703125" customWidth="1"/>
    <col min="29" max="29" width="9.85546875" customWidth="1"/>
    <col min="30" max="30" width="6" customWidth="1"/>
    <col min="31" max="31" width="6.140625" customWidth="1"/>
    <col min="32" max="32" width="6" customWidth="1"/>
    <col min="33" max="33" width="14.85546875" customWidth="1"/>
    <col min="34" max="34" width="6.7109375" customWidth="1"/>
    <col min="35" max="35" width="6.5703125" customWidth="1"/>
    <col min="36" max="36" width="6.28515625" customWidth="1"/>
    <col min="37" max="37" width="7.140625" customWidth="1"/>
    <col min="38" max="38" width="11.7109375" customWidth="1"/>
    <col min="39" max="40" width="4.140625" customWidth="1"/>
    <col min="41" max="41" width="11" customWidth="1"/>
  </cols>
  <sheetData>
    <row r="2" spans="1:45" x14ac:dyDescent="0.25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</row>
    <row r="3" spans="1:45" x14ac:dyDescent="0.25">
      <c r="A3" s="38" t="s">
        <v>117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</row>
    <row r="4" spans="1:45" x14ac:dyDescent="0.25">
      <c r="A4" s="38" t="s">
        <v>118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</row>
    <row r="6" spans="1:45" x14ac:dyDescent="0.25">
      <c r="B6" s="39" t="s">
        <v>1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</row>
    <row r="7" spans="1:45" ht="35.25" customHeight="1" x14ac:dyDescent="0.25">
      <c r="B7" s="41" t="s">
        <v>2</v>
      </c>
      <c r="C7" s="41" t="s">
        <v>3</v>
      </c>
      <c r="D7" s="42" t="s">
        <v>4</v>
      </c>
      <c r="E7" s="54"/>
      <c r="F7" s="54"/>
      <c r="G7" s="54"/>
      <c r="H7" s="54"/>
      <c r="I7" s="54"/>
      <c r="J7" s="55"/>
      <c r="K7" s="50" t="s">
        <v>12</v>
      </c>
      <c r="L7" s="52" t="s">
        <v>13</v>
      </c>
      <c r="M7" s="48" t="s">
        <v>14</v>
      </c>
      <c r="N7" s="56" t="s">
        <v>5</v>
      </c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8"/>
      <c r="AA7" s="50" t="s">
        <v>12</v>
      </c>
      <c r="AB7" s="52" t="s">
        <v>13</v>
      </c>
      <c r="AC7" s="48" t="s">
        <v>14</v>
      </c>
      <c r="AD7" s="43" t="s">
        <v>6</v>
      </c>
      <c r="AE7" s="43"/>
      <c r="AF7" s="43"/>
      <c r="AG7" s="43"/>
      <c r="AH7" s="43"/>
      <c r="AI7" s="43"/>
      <c r="AJ7" s="43"/>
      <c r="AK7" s="43"/>
      <c r="AL7" s="43"/>
      <c r="AM7" s="50" t="s">
        <v>12</v>
      </c>
      <c r="AN7" s="52" t="s">
        <v>13</v>
      </c>
      <c r="AO7" s="48" t="s">
        <v>14</v>
      </c>
      <c r="AP7" s="44" t="s">
        <v>7</v>
      </c>
      <c r="AQ7" s="46" t="s">
        <v>8</v>
      </c>
      <c r="AR7" s="47" t="s">
        <v>9</v>
      </c>
    </row>
    <row r="8" spans="1:45" ht="225" customHeight="1" x14ac:dyDescent="0.25">
      <c r="B8" s="41"/>
      <c r="C8" s="41"/>
      <c r="D8" s="12" t="s">
        <v>27</v>
      </c>
      <c r="E8" s="12" t="s">
        <v>28</v>
      </c>
      <c r="F8" s="12" t="s">
        <v>29</v>
      </c>
      <c r="G8" s="12" t="s">
        <v>30</v>
      </c>
      <c r="H8" s="12" t="s">
        <v>31</v>
      </c>
      <c r="I8" s="12" t="s">
        <v>32</v>
      </c>
      <c r="J8" s="12" t="s">
        <v>33</v>
      </c>
      <c r="K8" s="51"/>
      <c r="L8" s="53"/>
      <c r="M8" s="49"/>
      <c r="N8" s="12" t="s">
        <v>34</v>
      </c>
      <c r="O8" s="12" t="s">
        <v>35</v>
      </c>
      <c r="P8" s="12" t="s">
        <v>36</v>
      </c>
      <c r="Q8" s="12" t="s">
        <v>37</v>
      </c>
      <c r="R8" s="12" t="s">
        <v>38</v>
      </c>
      <c r="S8" s="18" t="s">
        <v>48</v>
      </c>
      <c r="T8" s="12" t="s">
        <v>49</v>
      </c>
      <c r="U8" s="12" t="s">
        <v>50</v>
      </c>
      <c r="V8" s="12" t="s">
        <v>51</v>
      </c>
      <c r="W8" s="12" t="s">
        <v>52</v>
      </c>
      <c r="X8" s="12" t="s">
        <v>53</v>
      </c>
      <c r="Y8" s="12" t="s">
        <v>54</v>
      </c>
      <c r="Z8" s="12" t="s">
        <v>55</v>
      </c>
      <c r="AA8" s="51"/>
      <c r="AB8" s="53"/>
      <c r="AC8" s="49"/>
      <c r="AD8" s="12" t="s">
        <v>39</v>
      </c>
      <c r="AE8" s="12" t="s">
        <v>40</v>
      </c>
      <c r="AF8" s="12" t="s">
        <v>41</v>
      </c>
      <c r="AG8" s="12" t="s">
        <v>42</v>
      </c>
      <c r="AH8" s="12" t="s">
        <v>43</v>
      </c>
      <c r="AI8" s="12" t="s">
        <v>44</v>
      </c>
      <c r="AJ8" s="12" t="s">
        <v>45</v>
      </c>
      <c r="AK8" s="12" t="s">
        <v>46</v>
      </c>
      <c r="AL8" s="12" t="s">
        <v>47</v>
      </c>
      <c r="AM8" s="51"/>
      <c r="AN8" s="53"/>
      <c r="AO8" s="49"/>
      <c r="AP8" s="45"/>
      <c r="AQ8" s="46"/>
      <c r="AR8" s="47"/>
    </row>
    <row r="9" spans="1:45" x14ac:dyDescent="0.25">
      <c r="B9" s="1">
        <v>1</v>
      </c>
      <c r="C9" s="1" t="s">
        <v>108</v>
      </c>
      <c r="D9" s="1">
        <v>2</v>
      </c>
      <c r="E9" s="1">
        <v>2</v>
      </c>
      <c r="F9" s="1">
        <v>2</v>
      </c>
      <c r="G9" s="1">
        <v>2</v>
      </c>
      <c r="H9" s="1">
        <v>2</v>
      </c>
      <c r="I9" s="1">
        <v>2</v>
      </c>
      <c r="J9" s="1">
        <v>2</v>
      </c>
      <c r="K9" s="6">
        <f>SUM(D9:J9)</f>
        <v>14</v>
      </c>
      <c r="L9" s="8">
        <f>AVERAGE(D9:J9)</f>
        <v>2</v>
      </c>
      <c r="M9" s="11" t="str">
        <f>IF(E9="","",VLOOKUP(L9,$J$95:$K$97,2,TRUE))</f>
        <v>ІІ ур</v>
      </c>
      <c r="N9" s="1">
        <v>3</v>
      </c>
      <c r="O9" s="1">
        <v>2</v>
      </c>
      <c r="P9" s="1">
        <v>3</v>
      </c>
      <c r="Q9" s="1">
        <v>2</v>
      </c>
      <c r="R9" s="1">
        <v>2</v>
      </c>
      <c r="S9" s="1">
        <v>3</v>
      </c>
      <c r="T9" s="1">
        <v>2</v>
      </c>
      <c r="U9" s="1">
        <v>3</v>
      </c>
      <c r="V9" s="1">
        <v>2</v>
      </c>
      <c r="W9" s="1">
        <v>2</v>
      </c>
      <c r="X9" s="1">
        <v>2</v>
      </c>
      <c r="Y9" s="1">
        <v>2</v>
      </c>
      <c r="Z9" s="1">
        <v>2</v>
      </c>
      <c r="AA9" s="6">
        <f>SUM(N9:Z9)</f>
        <v>30</v>
      </c>
      <c r="AB9" s="8">
        <f>AVERAGE(N9:Z9)</f>
        <v>2.3076923076923075</v>
      </c>
      <c r="AC9" s="11" t="str">
        <f t="shared" ref="AC9:AC33" si="0">IF(M9="","",VLOOKUP(AB9,$J$95:$K$97,2,TRUE))</f>
        <v>ІІ ур</v>
      </c>
      <c r="AD9" s="1">
        <v>2</v>
      </c>
      <c r="AE9" s="1">
        <v>2</v>
      </c>
      <c r="AF9" s="1">
        <v>2</v>
      </c>
      <c r="AG9" s="1">
        <v>2</v>
      </c>
      <c r="AH9" s="1">
        <v>2</v>
      </c>
      <c r="AI9" s="1">
        <v>2</v>
      </c>
      <c r="AJ9" s="1">
        <v>2</v>
      </c>
      <c r="AK9" s="1">
        <v>2</v>
      </c>
      <c r="AL9" s="1">
        <v>2</v>
      </c>
      <c r="AM9" s="6">
        <f>SUM(AD9:AL9)</f>
        <v>18</v>
      </c>
      <c r="AN9" s="8">
        <f>AVERAGE(AD9:AL9)</f>
        <v>2</v>
      </c>
      <c r="AO9" s="11" t="str">
        <f t="shared" ref="AO9:AO33" si="1">IF(AG9="","",VLOOKUP(AN9,$J$95:$K$97,2,TRUE))</f>
        <v>ІІ ур</v>
      </c>
      <c r="AP9" s="7">
        <f>K9+AA9+AM9</f>
        <v>62</v>
      </c>
      <c r="AQ9" s="9">
        <f>AP9/29</f>
        <v>2.1379310344827585</v>
      </c>
      <c r="AR9" s="11" t="str">
        <f t="shared" ref="AR9" si="2">IF(AJ9="","",VLOOKUP(AQ9,$J$95:$K$97,2,TRUE))</f>
        <v>ІІ ур</v>
      </c>
    </row>
    <row r="10" spans="1:45" x14ac:dyDescent="0.25">
      <c r="B10" s="1">
        <v>2</v>
      </c>
      <c r="C10" s="1" t="s">
        <v>95</v>
      </c>
      <c r="D10" s="1">
        <v>2</v>
      </c>
      <c r="E10" s="1">
        <v>2</v>
      </c>
      <c r="F10" s="1">
        <v>2</v>
      </c>
      <c r="G10" s="1">
        <v>2</v>
      </c>
      <c r="H10" s="1">
        <v>2</v>
      </c>
      <c r="I10" s="1">
        <v>2</v>
      </c>
      <c r="J10" s="1">
        <v>2</v>
      </c>
      <c r="K10" s="6">
        <f t="shared" ref="K10:K33" si="3">SUM(D10:J10)</f>
        <v>14</v>
      </c>
      <c r="L10" s="8">
        <f t="shared" ref="L10:L33" si="4">AVERAGE(D10:J10)</f>
        <v>2</v>
      </c>
      <c r="M10" s="11" t="str">
        <f t="shared" ref="M10:M33" si="5">IF(E10="","",VLOOKUP(L10,$J$95:$K$97,2,TRUE))</f>
        <v>ІІ ур</v>
      </c>
      <c r="N10" s="1">
        <v>2</v>
      </c>
      <c r="O10" s="1">
        <v>2</v>
      </c>
      <c r="P10" s="1">
        <v>2</v>
      </c>
      <c r="Q10" s="1">
        <v>3</v>
      </c>
      <c r="R10" s="1">
        <v>2</v>
      </c>
      <c r="S10" s="1">
        <v>3</v>
      </c>
      <c r="T10" s="1">
        <v>2</v>
      </c>
      <c r="U10" s="1">
        <v>3</v>
      </c>
      <c r="V10" s="1">
        <v>2</v>
      </c>
      <c r="W10" s="1">
        <v>3</v>
      </c>
      <c r="X10" s="1">
        <v>2</v>
      </c>
      <c r="Y10" s="1">
        <v>3</v>
      </c>
      <c r="Z10" s="1">
        <v>2</v>
      </c>
      <c r="AA10" s="6">
        <f t="shared" ref="AA10:AA33" si="6">SUM(N10:Z10)</f>
        <v>31</v>
      </c>
      <c r="AB10" s="8">
        <f t="shared" ref="AB10:AB33" si="7">AVERAGE(N10:Z10)</f>
        <v>2.3846153846153846</v>
      </c>
      <c r="AC10" s="11" t="str">
        <f t="shared" si="0"/>
        <v>ІІ ур</v>
      </c>
      <c r="AD10" s="1">
        <v>2</v>
      </c>
      <c r="AE10" s="1">
        <v>2</v>
      </c>
      <c r="AF10" s="1">
        <v>2</v>
      </c>
      <c r="AG10" s="1">
        <v>2</v>
      </c>
      <c r="AH10" s="1">
        <v>2</v>
      </c>
      <c r="AI10" s="1">
        <v>2</v>
      </c>
      <c r="AJ10" s="1">
        <v>2</v>
      </c>
      <c r="AK10" s="1">
        <v>2</v>
      </c>
      <c r="AL10" s="1">
        <v>2</v>
      </c>
      <c r="AM10" s="6">
        <f t="shared" ref="AM10:AM33" si="8">SUM(AD10:AL10)</f>
        <v>18</v>
      </c>
      <c r="AN10" s="8">
        <f t="shared" ref="AN10:AN33" si="9">AVERAGE(AD10:AL10)</f>
        <v>2</v>
      </c>
      <c r="AO10" s="11" t="str">
        <f t="shared" si="1"/>
        <v>ІІ ур</v>
      </c>
      <c r="AP10" s="7">
        <f t="shared" ref="AP10:AP33" si="10">K10+AA10+AM10</f>
        <v>63</v>
      </c>
      <c r="AQ10" s="9">
        <f t="shared" ref="AQ10:AQ33" si="11">AP10/29</f>
        <v>2.1724137931034484</v>
      </c>
      <c r="AR10" s="11" t="str">
        <f t="shared" ref="AR10:AR33" si="12">IF(AJ10="","",VLOOKUP(AQ10,$J$95:$K$97,2,TRUE))</f>
        <v>ІІ ур</v>
      </c>
    </row>
    <row r="11" spans="1:45" x14ac:dyDescent="0.25">
      <c r="B11" s="1">
        <v>3</v>
      </c>
      <c r="C11" s="1" t="s">
        <v>89</v>
      </c>
      <c r="D11" s="1">
        <v>2</v>
      </c>
      <c r="E11" s="1">
        <v>2</v>
      </c>
      <c r="F11" s="1">
        <v>2</v>
      </c>
      <c r="G11" s="1">
        <v>2</v>
      </c>
      <c r="H11" s="1">
        <v>2</v>
      </c>
      <c r="I11" s="1">
        <v>2</v>
      </c>
      <c r="J11" s="1">
        <v>2</v>
      </c>
      <c r="K11" s="6">
        <f t="shared" si="3"/>
        <v>14</v>
      </c>
      <c r="L11" s="8">
        <f t="shared" si="4"/>
        <v>2</v>
      </c>
      <c r="M11" s="11" t="str">
        <f t="shared" si="5"/>
        <v>ІІ ур</v>
      </c>
      <c r="N11" s="1">
        <v>2</v>
      </c>
      <c r="O11" s="1">
        <v>2</v>
      </c>
      <c r="P11" s="1">
        <v>2</v>
      </c>
      <c r="Q11" s="1">
        <v>3</v>
      </c>
      <c r="R11" s="1">
        <v>2</v>
      </c>
      <c r="S11" s="1">
        <v>2</v>
      </c>
      <c r="T11" s="1">
        <v>3</v>
      </c>
      <c r="U11" s="1">
        <v>2</v>
      </c>
      <c r="V11" s="1">
        <v>3</v>
      </c>
      <c r="W11" s="1">
        <v>2</v>
      </c>
      <c r="X11" s="1">
        <v>3</v>
      </c>
      <c r="Y11" s="1">
        <v>2</v>
      </c>
      <c r="Z11" s="1">
        <v>2</v>
      </c>
      <c r="AA11" s="6">
        <f t="shared" si="6"/>
        <v>30</v>
      </c>
      <c r="AB11" s="8">
        <f t="shared" si="7"/>
        <v>2.3076923076923075</v>
      </c>
      <c r="AC11" s="11" t="str">
        <f t="shared" si="0"/>
        <v>ІІ ур</v>
      </c>
      <c r="AD11" s="1">
        <v>2</v>
      </c>
      <c r="AE11" s="1">
        <v>2</v>
      </c>
      <c r="AF11" s="1">
        <v>2</v>
      </c>
      <c r="AG11" s="1">
        <v>2</v>
      </c>
      <c r="AH11" s="1">
        <v>2</v>
      </c>
      <c r="AI11" s="1">
        <v>2</v>
      </c>
      <c r="AJ11" s="1">
        <v>2</v>
      </c>
      <c r="AK11" s="1">
        <v>2</v>
      </c>
      <c r="AL11" s="1">
        <v>2</v>
      </c>
      <c r="AM11" s="6">
        <f t="shared" si="8"/>
        <v>18</v>
      </c>
      <c r="AN11" s="8">
        <f t="shared" si="9"/>
        <v>2</v>
      </c>
      <c r="AO11" s="11" t="str">
        <f t="shared" si="1"/>
        <v>ІІ ур</v>
      </c>
      <c r="AP11" s="7">
        <f t="shared" si="10"/>
        <v>62</v>
      </c>
      <c r="AQ11" s="9">
        <f t="shared" si="11"/>
        <v>2.1379310344827585</v>
      </c>
      <c r="AR11" s="11" t="str">
        <f t="shared" si="12"/>
        <v>ІІ ур</v>
      </c>
    </row>
    <row r="12" spans="1:45" x14ac:dyDescent="0.25">
      <c r="B12" s="1">
        <v>4</v>
      </c>
      <c r="C12" s="22" t="s">
        <v>109</v>
      </c>
      <c r="D12" s="1">
        <v>2</v>
      </c>
      <c r="E12" s="1">
        <v>2</v>
      </c>
      <c r="F12" s="1">
        <v>2</v>
      </c>
      <c r="G12" s="1">
        <v>2</v>
      </c>
      <c r="H12" s="1">
        <v>2</v>
      </c>
      <c r="I12" s="1">
        <v>2</v>
      </c>
      <c r="J12" s="1">
        <v>2</v>
      </c>
      <c r="K12" s="6">
        <f t="shared" si="3"/>
        <v>14</v>
      </c>
      <c r="L12" s="8">
        <f t="shared" si="4"/>
        <v>2</v>
      </c>
      <c r="M12" s="11" t="str">
        <f t="shared" si="5"/>
        <v>ІІ ур</v>
      </c>
      <c r="N12" s="1">
        <v>2</v>
      </c>
      <c r="O12" s="1">
        <v>2</v>
      </c>
      <c r="P12" s="1">
        <v>2</v>
      </c>
      <c r="Q12" s="1">
        <v>2</v>
      </c>
      <c r="R12" s="1">
        <v>2</v>
      </c>
      <c r="S12" s="1">
        <v>2</v>
      </c>
      <c r="T12" s="1">
        <v>2</v>
      </c>
      <c r="U12" s="1">
        <v>2</v>
      </c>
      <c r="V12" s="1">
        <v>2</v>
      </c>
      <c r="W12" s="1">
        <v>2</v>
      </c>
      <c r="X12" s="1">
        <v>2</v>
      </c>
      <c r="Y12" s="1">
        <v>2</v>
      </c>
      <c r="Z12" s="1">
        <v>2</v>
      </c>
      <c r="AA12" s="6">
        <f t="shared" si="6"/>
        <v>26</v>
      </c>
      <c r="AB12" s="8">
        <f t="shared" si="7"/>
        <v>2</v>
      </c>
      <c r="AC12" s="11" t="str">
        <f t="shared" si="0"/>
        <v>ІІ ур</v>
      </c>
      <c r="AD12" s="1">
        <v>2</v>
      </c>
      <c r="AE12" s="1">
        <v>2</v>
      </c>
      <c r="AF12" s="1">
        <v>2</v>
      </c>
      <c r="AG12" s="1">
        <v>2</v>
      </c>
      <c r="AH12" s="1">
        <v>2</v>
      </c>
      <c r="AI12" s="1">
        <v>2</v>
      </c>
      <c r="AJ12" s="1">
        <v>2</v>
      </c>
      <c r="AK12" s="1">
        <v>2</v>
      </c>
      <c r="AL12" s="1">
        <v>2</v>
      </c>
      <c r="AM12" s="6">
        <f t="shared" si="8"/>
        <v>18</v>
      </c>
      <c r="AN12" s="8">
        <f t="shared" si="9"/>
        <v>2</v>
      </c>
      <c r="AO12" s="11" t="str">
        <f t="shared" si="1"/>
        <v>ІІ ур</v>
      </c>
      <c r="AP12" s="7">
        <f t="shared" si="10"/>
        <v>58</v>
      </c>
      <c r="AQ12" s="9">
        <f t="shared" si="11"/>
        <v>2</v>
      </c>
      <c r="AR12" s="11" t="str">
        <f t="shared" si="12"/>
        <v>ІІ ур</v>
      </c>
    </row>
    <row r="13" spans="1:45" x14ac:dyDescent="0.25">
      <c r="B13" s="1">
        <v>5</v>
      </c>
      <c r="C13" s="22" t="s">
        <v>91</v>
      </c>
      <c r="D13" s="1">
        <v>2</v>
      </c>
      <c r="E13" s="1">
        <v>2</v>
      </c>
      <c r="F13" s="1">
        <v>2</v>
      </c>
      <c r="G13" s="1">
        <v>2</v>
      </c>
      <c r="H13" s="1">
        <v>3</v>
      </c>
      <c r="I13" s="1">
        <v>2</v>
      </c>
      <c r="J13" s="1">
        <v>3</v>
      </c>
      <c r="K13" s="6">
        <f t="shared" si="3"/>
        <v>16</v>
      </c>
      <c r="L13" s="8">
        <f t="shared" si="4"/>
        <v>2.2857142857142856</v>
      </c>
      <c r="M13" s="11" t="str">
        <f t="shared" si="5"/>
        <v>ІІ ур</v>
      </c>
      <c r="N13" s="1">
        <v>2</v>
      </c>
      <c r="O13" s="1">
        <v>2</v>
      </c>
      <c r="P13" s="1">
        <v>2</v>
      </c>
      <c r="Q13" s="1">
        <v>2</v>
      </c>
      <c r="R13" s="1">
        <v>2</v>
      </c>
      <c r="S13" s="1">
        <v>2</v>
      </c>
      <c r="T13" s="1">
        <v>2</v>
      </c>
      <c r="U13" s="1">
        <v>2</v>
      </c>
      <c r="V13" s="1">
        <v>2</v>
      </c>
      <c r="W13" s="1">
        <v>2</v>
      </c>
      <c r="X13" s="1">
        <v>2</v>
      </c>
      <c r="Y13" s="1">
        <v>2</v>
      </c>
      <c r="Z13" s="1">
        <v>2</v>
      </c>
      <c r="AA13" s="6">
        <f t="shared" si="6"/>
        <v>26</v>
      </c>
      <c r="AB13" s="8">
        <f t="shared" si="7"/>
        <v>2</v>
      </c>
      <c r="AC13" s="11" t="str">
        <f t="shared" si="0"/>
        <v>ІІ ур</v>
      </c>
      <c r="AD13" s="1">
        <v>2</v>
      </c>
      <c r="AE13" s="1">
        <v>2</v>
      </c>
      <c r="AF13" s="1">
        <v>2</v>
      </c>
      <c r="AG13" s="1">
        <v>2</v>
      </c>
      <c r="AH13" s="1">
        <v>3</v>
      </c>
      <c r="AI13" s="1">
        <v>2</v>
      </c>
      <c r="AJ13" s="1">
        <v>3</v>
      </c>
      <c r="AK13" s="1">
        <v>2</v>
      </c>
      <c r="AL13" s="1">
        <v>3</v>
      </c>
      <c r="AM13" s="6">
        <f t="shared" si="8"/>
        <v>21</v>
      </c>
      <c r="AN13" s="8">
        <f t="shared" si="9"/>
        <v>2.3333333333333335</v>
      </c>
      <c r="AO13" s="11" t="str">
        <f t="shared" si="1"/>
        <v>ІІ ур</v>
      </c>
      <c r="AP13" s="7">
        <f t="shared" si="10"/>
        <v>63</v>
      </c>
      <c r="AQ13" s="9">
        <f t="shared" si="11"/>
        <v>2.1724137931034484</v>
      </c>
      <c r="AR13" s="11" t="str">
        <f t="shared" si="12"/>
        <v>ІІ ур</v>
      </c>
    </row>
    <row r="14" spans="1:45" x14ac:dyDescent="0.25">
      <c r="B14" s="1">
        <v>6</v>
      </c>
      <c r="C14" s="22" t="s">
        <v>97</v>
      </c>
      <c r="D14" s="1">
        <v>3</v>
      </c>
      <c r="E14" s="1">
        <v>2</v>
      </c>
      <c r="F14" s="1">
        <v>3</v>
      </c>
      <c r="G14" s="1">
        <v>2</v>
      </c>
      <c r="H14" s="1">
        <v>2</v>
      </c>
      <c r="I14" s="1">
        <v>2</v>
      </c>
      <c r="J14" s="1">
        <v>2</v>
      </c>
      <c r="K14" s="6">
        <f t="shared" si="3"/>
        <v>16</v>
      </c>
      <c r="L14" s="8">
        <f t="shared" si="4"/>
        <v>2.2857142857142856</v>
      </c>
      <c r="M14" s="11" t="str">
        <f t="shared" si="5"/>
        <v>ІІ ур</v>
      </c>
      <c r="N14" s="1">
        <v>3</v>
      </c>
      <c r="O14" s="1">
        <v>2</v>
      </c>
      <c r="P14" s="1">
        <v>2</v>
      </c>
      <c r="Q14" s="1">
        <v>3</v>
      </c>
      <c r="R14" s="1">
        <v>3</v>
      </c>
      <c r="S14" s="1">
        <v>3</v>
      </c>
      <c r="T14" s="1">
        <v>3</v>
      </c>
      <c r="U14" s="1">
        <v>3</v>
      </c>
      <c r="V14" s="1">
        <v>3</v>
      </c>
      <c r="W14" s="1">
        <v>3</v>
      </c>
      <c r="X14" s="1">
        <v>3</v>
      </c>
      <c r="Y14" s="1">
        <v>2</v>
      </c>
      <c r="Z14" s="1">
        <v>2</v>
      </c>
      <c r="AA14" s="6">
        <f t="shared" si="6"/>
        <v>35</v>
      </c>
      <c r="AB14" s="8">
        <f t="shared" si="7"/>
        <v>2.6923076923076925</v>
      </c>
      <c r="AC14" s="11" t="str">
        <f t="shared" si="0"/>
        <v>ІІІ ур</v>
      </c>
      <c r="AD14" s="1">
        <v>3</v>
      </c>
      <c r="AE14" s="1">
        <v>2</v>
      </c>
      <c r="AF14" s="1">
        <v>3</v>
      </c>
      <c r="AG14" s="1">
        <v>3</v>
      </c>
      <c r="AH14" s="1">
        <v>2</v>
      </c>
      <c r="AI14" s="1">
        <v>2</v>
      </c>
      <c r="AJ14" s="1">
        <v>2</v>
      </c>
      <c r="AK14" s="1">
        <v>2</v>
      </c>
      <c r="AL14" s="1">
        <v>2</v>
      </c>
      <c r="AM14" s="6">
        <f t="shared" si="8"/>
        <v>21</v>
      </c>
      <c r="AN14" s="8">
        <f t="shared" si="9"/>
        <v>2.3333333333333335</v>
      </c>
      <c r="AO14" s="11" t="str">
        <f t="shared" si="1"/>
        <v>ІІ ур</v>
      </c>
      <c r="AP14" s="7">
        <f t="shared" si="10"/>
        <v>72</v>
      </c>
      <c r="AQ14" s="9">
        <f t="shared" si="11"/>
        <v>2.4827586206896552</v>
      </c>
      <c r="AR14" s="11" t="str">
        <f t="shared" si="12"/>
        <v>ІІ ур</v>
      </c>
    </row>
    <row r="15" spans="1:45" x14ac:dyDescent="0.25">
      <c r="B15" s="1">
        <v>7</v>
      </c>
      <c r="C15" s="1" t="s">
        <v>100</v>
      </c>
      <c r="D15" s="1">
        <v>2</v>
      </c>
      <c r="E15" s="1">
        <v>3</v>
      </c>
      <c r="F15" s="1">
        <v>2</v>
      </c>
      <c r="G15" s="1">
        <v>3</v>
      </c>
      <c r="H15" s="1">
        <v>3</v>
      </c>
      <c r="I15" s="1">
        <v>3</v>
      </c>
      <c r="J15" s="1">
        <v>2</v>
      </c>
      <c r="K15" s="6">
        <f t="shared" si="3"/>
        <v>18</v>
      </c>
      <c r="L15" s="8">
        <f t="shared" si="4"/>
        <v>2.5714285714285716</v>
      </c>
      <c r="M15" s="11" t="str">
        <f t="shared" si="5"/>
        <v>ІІ ур</v>
      </c>
      <c r="N15" s="1">
        <v>3</v>
      </c>
      <c r="O15" s="1">
        <v>2</v>
      </c>
      <c r="P15" s="1">
        <v>3</v>
      </c>
      <c r="Q15" s="1">
        <v>3</v>
      </c>
      <c r="R15" s="1">
        <v>3</v>
      </c>
      <c r="S15" s="1">
        <v>3</v>
      </c>
      <c r="T15" s="1">
        <v>2</v>
      </c>
      <c r="U15" s="1">
        <v>3</v>
      </c>
      <c r="V15" s="1">
        <v>2</v>
      </c>
      <c r="W15" s="1">
        <v>3</v>
      </c>
      <c r="X15" s="1">
        <v>3</v>
      </c>
      <c r="Y15" s="1">
        <v>2</v>
      </c>
      <c r="Z15" s="1">
        <v>2</v>
      </c>
      <c r="AA15" s="6">
        <f t="shared" si="6"/>
        <v>34</v>
      </c>
      <c r="AB15" s="8">
        <f t="shared" si="7"/>
        <v>2.6153846153846154</v>
      </c>
      <c r="AC15" s="11" t="str">
        <f t="shared" si="0"/>
        <v>ІІІ ур</v>
      </c>
      <c r="AD15" s="1">
        <v>2</v>
      </c>
      <c r="AE15" s="1">
        <v>3</v>
      </c>
      <c r="AF15" s="1">
        <v>3</v>
      </c>
      <c r="AG15" s="1">
        <v>3</v>
      </c>
      <c r="AH15" s="1">
        <v>2</v>
      </c>
      <c r="AI15" s="1">
        <v>3</v>
      </c>
      <c r="AJ15" s="1">
        <v>2</v>
      </c>
      <c r="AK15" s="1">
        <v>3</v>
      </c>
      <c r="AL15" s="1">
        <v>2</v>
      </c>
      <c r="AM15" s="6">
        <f t="shared" si="8"/>
        <v>23</v>
      </c>
      <c r="AN15" s="8">
        <f t="shared" si="9"/>
        <v>2.5555555555555554</v>
      </c>
      <c r="AO15" s="11" t="str">
        <f t="shared" si="1"/>
        <v>ІІ ур</v>
      </c>
      <c r="AP15" s="7">
        <f t="shared" si="10"/>
        <v>75</v>
      </c>
      <c r="AQ15" s="9">
        <f t="shared" si="11"/>
        <v>2.5862068965517242</v>
      </c>
      <c r="AR15" s="11" t="str">
        <f t="shared" si="12"/>
        <v>ІІ ур</v>
      </c>
    </row>
    <row r="16" spans="1:45" x14ac:dyDescent="0.25">
      <c r="B16" s="1">
        <v>8</v>
      </c>
      <c r="C16" s="1" t="s">
        <v>112</v>
      </c>
      <c r="D16" s="1">
        <v>2</v>
      </c>
      <c r="E16" s="1">
        <v>2</v>
      </c>
      <c r="F16" s="1">
        <v>2</v>
      </c>
      <c r="G16" s="1">
        <v>2</v>
      </c>
      <c r="H16" s="1">
        <v>2</v>
      </c>
      <c r="I16" s="1">
        <v>2</v>
      </c>
      <c r="J16" s="1">
        <v>2</v>
      </c>
      <c r="K16" s="6">
        <f t="shared" si="3"/>
        <v>14</v>
      </c>
      <c r="L16" s="8">
        <f t="shared" si="4"/>
        <v>2</v>
      </c>
      <c r="M16" s="11" t="str">
        <f t="shared" si="5"/>
        <v>ІІ ур</v>
      </c>
      <c r="N16" s="1">
        <v>2</v>
      </c>
      <c r="O16" s="1">
        <v>2</v>
      </c>
      <c r="P16" s="1">
        <v>2</v>
      </c>
      <c r="Q16" s="1">
        <v>2</v>
      </c>
      <c r="R16" s="1">
        <v>2</v>
      </c>
      <c r="S16" s="1">
        <v>2</v>
      </c>
      <c r="T16" s="1">
        <v>2</v>
      </c>
      <c r="U16" s="1">
        <v>2</v>
      </c>
      <c r="V16" s="1">
        <v>3</v>
      </c>
      <c r="W16" s="1">
        <v>2</v>
      </c>
      <c r="X16" s="1">
        <v>2</v>
      </c>
      <c r="Y16" s="1">
        <v>2</v>
      </c>
      <c r="Z16" s="1">
        <v>2</v>
      </c>
      <c r="AA16" s="6">
        <f t="shared" si="6"/>
        <v>27</v>
      </c>
      <c r="AB16" s="8">
        <f t="shared" si="7"/>
        <v>2.0769230769230771</v>
      </c>
      <c r="AC16" s="11" t="str">
        <f t="shared" si="0"/>
        <v>ІІ ур</v>
      </c>
      <c r="AD16" s="1">
        <v>2</v>
      </c>
      <c r="AE16" s="1">
        <v>2</v>
      </c>
      <c r="AF16" s="1">
        <v>2</v>
      </c>
      <c r="AG16" s="1">
        <v>2</v>
      </c>
      <c r="AH16" s="1">
        <v>2</v>
      </c>
      <c r="AI16" s="1">
        <v>2</v>
      </c>
      <c r="AJ16" s="1">
        <v>2</v>
      </c>
      <c r="AK16" s="1">
        <v>2</v>
      </c>
      <c r="AL16" s="1">
        <v>2</v>
      </c>
      <c r="AM16" s="6">
        <f t="shared" si="8"/>
        <v>18</v>
      </c>
      <c r="AN16" s="8">
        <f t="shared" si="9"/>
        <v>2</v>
      </c>
      <c r="AO16" s="11" t="str">
        <f t="shared" si="1"/>
        <v>ІІ ур</v>
      </c>
      <c r="AP16" s="7">
        <f t="shared" si="10"/>
        <v>59</v>
      </c>
      <c r="AQ16" s="9">
        <f t="shared" si="11"/>
        <v>2.0344827586206895</v>
      </c>
      <c r="AR16" s="11" t="str">
        <f t="shared" si="12"/>
        <v>ІІ ур</v>
      </c>
    </row>
    <row r="17" spans="2:44" x14ac:dyDescent="0.25">
      <c r="B17" s="1">
        <v>9</v>
      </c>
      <c r="C17" s="1" t="s">
        <v>113</v>
      </c>
      <c r="D17" s="1">
        <v>3</v>
      </c>
      <c r="E17" s="1">
        <v>3</v>
      </c>
      <c r="F17" s="1">
        <v>2</v>
      </c>
      <c r="G17" s="1">
        <v>3</v>
      </c>
      <c r="H17" s="1">
        <v>2</v>
      </c>
      <c r="I17" s="1">
        <v>3</v>
      </c>
      <c r="J17" s="1">
        <v>3</v>
      </c>
      <c r="K17" s="6">
        <f t="shared" si="3"/>
        <v>19</v>
      </c>
      <c r="L17" s="8">
        <f t="shared" si="4"/>
        <v>2.7142857142857144</v>
      </c>
      <c r="M17" s="11" t="str">
        <f t="shared" si="5"/>
        <v>ІІІ ур</v>
      </c>
      <c r="N17" s="1">
        <v>2</v>
      </c>
      <c r="O17" s="1">
        <v>2</v>
      </c>
      <c r="P17" s="1">
        <v>2</v>
      </c>
      <c r="Q17" s="1">
        <v>2</v>
      </c>
      <c r="R17" s="1">
        <v>2</v>
      </c>
      <c r="S17" s="1">
        <v>2</v>
      </c>
      <c r="T17" s="1">
        <v>2</v>
      </c>
      <c r="U17" s="1">
        <v>2</v>
      </c>
      <c r="V17" s="1">
        <v>2</v>
      </c>
      <c r="W17" s="1">
        <v>2</v>
      </c>
      <c r="X17" s="1">
        <v>2</v>
      </c>
      <c r="Y17" s="1">
        <v>2</v>
      </c>
      <c r="Z17" s="1">
        <v>2</v>
      </c>
      <c r="AA17" s="6">
        <f t="shared" si="6"/>
        <v>26</v>
      </c>
      <c r="AB17" s="8">
        <f t="shared" si="7"/>
        <v>2</v>
      </c>
      <c r="AC17" s="11" t="str">
        <f t="shared" si="0"/>
        <v>ІІ ур</v>
      </c>
      <c r="AD17" s="1">
        <v>2</v>
      </c>
      <c r="AE17" s="1">
        <v>2</v>
      </c>
      <c r="AF17" s="1">
        <v>2</v>
      </c>
      <c r="AG17" s="1">
        <v>2</v>
      </c>
      <c r="AH17" s="1">
        <v>2</v>
      </c>
      <c r="AI17" s="1">
        <v>2</v>
      </c>
      <c r="AJ17" s="1">
        <v>2</v>
      </c>
      <c r="AK17" s="1">
        <v>2</v>
      </c>
      <c r="AL17" s="1">
        <v>2</v>
      </c>
      <c r="AM17" s="6">
        <f t="shared" si="8"/>
        <v>18</v>
      </c>
      <c r="AN17" s="8">
        <f t="shared" si="9"/>
        <v>2</v>
      </c>
      <c r="AO17" s="11" t="str">
        <f t="shared" si="1"/>
        <v>ІІ ур</v>
      </c>
      <c r="AP17" s="7">
        <f t="shared" si="10"/>
        <v>63</v>
      </c>
      <c r="AQ17" s="9">
        <f t="shared" si="11"/>
        <v>2.1724137931034484</v>
      </c>
      <c r="AR17" s="11" t="str">
        <f t="shared" si="12"/>
        <v>ІІ ур</v>
      </c>
    </row>
    <row r="18" spans="2:44" x14ac:dyDescent="0.25">
      <c r="B18" s="1">
        <v>10</v>
      </c>
      <c r="C18" s="22" t="s">
        <v>114</v>
      </c>
      <c r="D18" s="1">
        <v>2</v>
      </c>
      <c r="E18" s="1">
        <v>3</v>
      </c>
      <c r="F18" s="1">
        <v>3</v>
      </c>
      <c r="G18" s="1">
        <v>2</v>
      </c>
      <c r="H18" s="1">
        <v>3</v>
      </c>
      <c r="I18" s="1">
        <v>3</v>
      </c>
      <c r="J18" s="1">
        <v>2</v>
      </c>
      <c r="K18" s="6">
        <f t="shared" si="3"/>
        <v>18</v>
      </c>
      <c r="L18" s="8">
        <f t="shared" si="4"/>
        <v>2.5714285714285716</v>
      </c>
      <c r="M18" s="11" t="str">
        <f t="shared" si="5"/>
        <v>ІІ ур</v>
      </c>
      <c r="N18" s="1">
        <v>2</v>
      </c>
      <c r="O18" s="1">
        <v>2</v>
      </c>
      <c r="P18" s="1">
        <v>2</v>
      </c>
      <c r="Q18" s="1">
        <v>2</v>
      </c>
      <c r="R18" s="1">
        <v>2</v>
      </c>
      <c r="S18" s="1">
        <v>2</v>
      </c>
      <c r="T18" s="1">
        <v>2</v>
      </c>
      <c r="U18" s="1">
        <v>2</v>
      </c>
      <c r="V18" s="1">
        <v>2</v>
      </c>
      <c r="W18" s="1">
        <v>2</v>
      </c>
      <c r="X18" s="1">
        <v>2</v>
      </c>
      <c r="Y18" s="1">
        <v>2</v>
      </c>
      <c r="Z18" s="1">
        <v>2</v>
      </c>
      <c r="AA18" s="6">
        <f t="shared" si="6"/>
        <v>26</v>
      </c>
      <c r="AB18" s="8">
        <f t="shared" si="7"/>
        <v>2</v>
      </c>
      <c r="AC18" s="11" t="str">
        <f t="shared" si="0"/>
        <v>ІІ ур</v>
      </c>
      <c r="AD18" s="1">
        <v>2</v>
      </c>
      <c r="AE18" s="1">
        <v>2</v>
      </c>
      <c r="AF18" s="1">
        <v>2</v>
      </c>
      <c r="AG18" s="1">
        <v>2</v>
      </c>
      <c r="AH18" s="1">
        <v>2</v>
      </c>
      <c r="AI18" s="1">
        <v>2</v>
      </c>
      <c r="AJ18" s="1">
        <v>2</v>
      </c>
      <c r="AK18" s="1">
        <v>2</v>
      </c>
      <c r="AL18" s="1">
        <v>2</v>
      </c>
      <c r="AM18" s="6">
        <f t="shared" si="8"/>
        <v>18</v>
      </c>
      <c r="AN18" s="8">
        <f t="shared" si="9"/>
        <v>2</v>
      </c>
      <c r="AO18" s="11" t="str">
        <f t="shared" si="1"/>
        <v>ІІ ур</v>
      </c>
      <c r="AP18" s="7">
        <f t="shared" si="10"/>
        <v>62</v>
      </c>
      <c r="AQ18" s="9">
        <f t="shared" si="11"/>
        <v>2.1379310344827585</v>
      </c>
      <c r="AR18" s="11" t="str">
        <f t="shared" si="12"/>
        <v>ІІ ур</v>
      </c>
    </row>
    <row r="19" spans="2:44" x14ac:dyDescent="0.25">
      <c r="B19" s="1">
        <v>11</v>
      </c>
      <c r="C19" s="1" t="s">
        <v>119</v>
      </c>
      <c r="D19" s="1">
        <v>2</v>
      </c>
      <c r="E19" s="1">
        <v>2</v>
      </c>
      <c r="F19" s="1">
        <v>2</v>
      </c>
      <c r="G19" s="1">
        <v>2</v>
      </c>
      <c r="H19" s="1">
        <v>2</v>
      </c>
      <c r="I19" s="1">
        <v>2</v>
      </c>
      <c r="J19" s="1">
        <v>2</v>
      </c>
      <c r="K19" s="6">
        <f t="shared" si="3"/>
        <v>14</v>
      </c>
      <c r="L19" s="8">
        <f t="shared" si="4"/>
        <v>2</v>
      </c>
      <c r="M19" s="11" t="str">
        <f t="shared" si="5"/>
        <v>ІІ ур</v>
      </c>
      <c r="N19" s="1">
        <v>2</v>
      </c>
      <c r="O19" s="1">
        <v>2</v>
      </c>
      <c r="P19" s="1">
        <v>2</v>
      </c>
      <c r="Q19" s="1">
        <v>2</v>
      </c>
      <c r="R19" s="1">
        <v>2</v>
      </c>
      <c r="S19" s="1">
        <v>3</v>
      </c>
      <c r="T19" s="1">
        <v>2</v>
      </c>
      <c r="U19" s="1">
        <v>2</v>
      </c>
      <c r="V19" s="1">
        <v>3</v>
      </c>
      <c r="W19" s="1">
        <v>2</v>
      </c>
      <c r="X19" s="1">
        <v>2</v>
      </c>
      <c r="Y19" s="1">
        <v>2</v>
      </c>
      <c r="Z19" s="1">
        <v>2</v>
      </c>
      <c r="AA19" s="6">
        <f t="shared" si="6"/>
        <v>28</v>
      </c>
      <c r="AB19" s="8">
        <f t="shared" si="7"/>
        <v>2.1538461538461537</v>
      </c>
      <c r="AC19" s="11" t="str">
        <f t="shared" si="0"/>
        <v>ІІ ур</v>
      </c>
      <c r="AD19" s="1">
        <v>2</v>
      </c>
      <c r="AE19" s="1">
        <v>2</v>
      </c>
      <c r="AF19" s="1">
        <v>2</v>
      </c>
      <c r="AG19" s="1">
        <v>2</v>
      </c>
      <c r="AH19" s="1">
        <v>3</v>
      </c>
      <c r="AI19" s="1">
        <v>3</v>
      </c>
      <c r="AJ19" s="1">
        <v>3</v>
      </c>
      <c r="AK19" s="1">
        <v>3</v>
      </c>
      <c r="AL19" s="1">
        <v>2</v>
      </c>
      <c r="AM19" s="6">
        <f t="shared" si="8"/>
        <v>22</v>
      </c>
      <c r="AN19" s="8">
        <f t="shared" si="9"/>
        <v>2.4444444444444446</v>
      </c>
      <c r="AO19" s="11" t="str">
        <f t="shared" si="1"/>
        <v>ІІ ур</v>
      </c>
      <c r="AP19" s="7">
        <f t="shared" si="10"/>
        <v>64</v>
      </c>
      <c r="AQ19" s="9">
        <f t="shared" si="11"/>
        <v>2.2068965517241379</v>
      </c>
      <c r="AR19" s="11" t="str">
        <f t="shared" si="12"/>
        <v>ІІ ур</v>
      </c>
    </row>
    <row r="20" spans="2:44" x14ac:dyDescent="0.25">
      <c r="B20" s="1">
        <v>12</v>
      </c>
      <c r="C20" s="22" t="s">
        <v>103</v>
      </c>
      <c r="D20" s="1">
        <v>2</v>
      </c>
      <c r="E20" s="1">
        <v>2</v>
      </c>
      <c r="F20" s="1">
        <v>2</v>
      </c>
      <c r="G20" s="1">
        <v>2</v>
      </c>
      <c r="H20" s="1">
        <v>2</v>
      </c>
      <c r="I20" s="1">
        <v>2</v>
      </c>
      <c r="J20" s="1">
        <v>2</v>
      </c>
      <c r="K20" s="6">
        <f t="shared" si="3"/>
        <v>14</v>
      </c>
      <c r="L20" s="8">
        <f t="shared" si="4"/>
        <v>2</v>
      </c>
      <c r="M20" s="11" t="str">
        <f t="shared" si="5"/>
        <v>ІІ ур</v>
      </c>
      <c r="N20" s="1">
        <v>2</v>
      </c>
      <c r="O20" s="1">
        <v>2</v>
      </c>
      <c r="P20" s="1">
        <v>2</v>
      </c>
      <c r="Q20" s="1">
        <v>2</v>
      </c>
      <c r="R20" s="1">
        <v>2</v>
      </c>
      <c r="S20" s="1">
        <v>2</v>
      </c>
      <c r="T20" s="1">
        <v>2</v>
      </c>
      <c r="U20" s="1">
        <v>2</v>
      </c>
      <c r="V20" s="1">
        <v>2</v>
      </c>
      <c r="W20" s="1">
        <v>2</v>
      </c>
      <c r="X20" s="1">
        <v>2</v>
      </c>
      <c r="Y20" s="1">
        <v>2</v>
      </c>
      <c r="Z20" s="1">
        <v>2</v>
      </c>
      <c r="AA20" s="6">
        <f t="shared" si="6"/>
        <v>26</v>
      </c>
      <c r="AB20" s="8">
        <f t="shared" si="7"/>
        <v>2</v>
      </c>
      <c r="AC20" s="11" t="str">
        <f t="shared" si="0"/>
        <v>ІІ ур</v>
      </c>
      <c r="AD20" s="1">
        <v>2</v>
      </c>
      <c r="AE20" s="1">
        <v>2</v>
      </c>
      <c r="AF20" s="1">
        <v>2</v>
      </c>
      <c r="AG20" s="1">
        <v>2</v>
      </c>
      <c r="AH20" s="1">
        <v>3</v>
      </c>
      <c r="AI20" s="1">
        <v>3</v>
      </c>
      <c r="AJ20" s="1">
        <v>3</v>
      </c>
      <c r="AK20" s="1">
        <v>3</v>
      </c>
      <c r="AL20" s="1">
        <v>3</v>
      </c>
      <c r="AM20" s="6">
        <f t="shared" si="8"/>
        <v>23</v>
      </c>
      <c r="AN20" s="8">
        <f t="shared" si="9"/>
        <v>2.5555555555555554</v>
      </c>
      <c r="AO20" s="11" t="str">
        <f t="shared" si="1"/>
        <v>ІІ ур</v>
      </c>
      <c r="AP20" s="7">
        <f t="shared" si="10"/>
        <v>63</v>
      </c>
      <c r="AQ20" s="9">
        <f t="shared" si="11"/>
        <v>2.1724137931034484</v>
      </c>
      <c r="AR20" s="11" t="str">
        <f t="shared" si="12"/>
        <v>ІІ ур</v>
      </c>
    </row>
    <row r="21" spans="2:44" x14ac:dyDescent="0.25">
      <c r="B21" s="1">
        <v>13</v>
      </c>
      <c r="C21" s="1" t="s">
        <v>120</v>
      </c>
      <c r="D21" s="1">
        <v>3</v>
      </c>
      <c r="E21" s="1">
        <v>2</v>
      </c>
      <c r="F21" s="1">
        <v>3</v>
      </c>
      <c r="G21" s="1">
        <v>2</v>
      </c>
      <c r="H21" s="1">
        <v>3</v>
      </c>
      <c r="I21" s="1">
        <v>2</v>
      </c>
      <c r="J21" s="1">
        <v>2</v>
      </c>
      <c r="K21" s="6">
        <f t="shared" si="3"/>
        <v>17</v>
      </c>
      <c r="L21" s="8">
        <f t="shared" si="4"/>
        <v>2.4285714285714284</v>
      </c>
      <c r="M21" s="11" t="str">
        <f t="shared" si="5"/>
        <v>ІІ ур</v>
      </c>
      <c r="N21" s="1">
        <v>3</v>
      </c>
      <c r="O21" s="1">
        <v>2</v>
      </c>
      <c r="P21" s="1">
        <v>3</v>
      </c>
      <c r="Q21" s="1">
        <v>2</v>
      </c>
      <c r="R21" s="1">
        <v>3</v>
      </c>
      <c r="S21" s="1">
        <v>3</v>
      </c>
      <c r="T21" s="1">
        <v>2</v>
      </c>
      <c r="U21" s="1">
        <v>2</v>
      </c>
      <c r="V21" s="1">
        <v>2</v>
      </c>
      <c r="W21" s="1">
        <v>2</v>
      </c>
      <c r="X21" s="1">
        <v>2</v>
      </c>
      <c r="Y21" s="1">
        <v>2</v>
      </c>
      <c r="Z21" s="1">
        <v>2</v>
      </c>
      <c r="AA21" s="6">
        <f t="shared" si="6"/>
        <v>30</v>
      </c>
      <c r="AB21" s="8">
        <f t="shared" si="7"/>
        <v>2.3076923076923075</v>
      </c>
      <c r="AC21" s="11" t="str">
        <f t="shared" si="0"/>
        <v>ІІ ур</v>
      </c>
      <c r="AD21" s="1">
        <v>3</v>
      </c>
      <c r="AE21" s="1">
        <v>3</v>
      </c>
      <c r="AF21" s="1">
        <v>3</v>
      </c>
      <c r="AG21" s="1">
        <v>3</v>
      </c>
      <c r="AH21" s="1">
        <v>2</v>
      </c>
      <c r="AI21" s="1">
        <v>2</v>
      </c>
      <c r="AJ21" s="1">
        <v>2</v>
      </c>
      <c r="AK21" s="1">
        <v>2</v>
      </c>
      <c r="AL21" s="1">
        <v>2</v>
      </c>
      <c r="AM21" s="6">
        <f t="shared" si="8"/>
        <v>22</v>
      </c>
      <c r="AN21" s="8">
        <f t="shared" si="9"/>
        <v>2.4444444444444446</v>
      </c>
      <c r="AO21" s="11" t="str">
        <f t="shared" si="1"/>
        <v>ІІ ур</v>
      </c>
      <c r="AP21" s="7">
        <f t="shared" si="10"/>
        <v>69</v>
      </c>
      <c r="AQ21" s="9">
        <f t="shared" si="11"/>
        <v>2.3793103448275863</v>
      </c>
      <c r="AR21" s="11" t="str">
        <f t="shared" si="12"/>
        <v>ІІ ур</v>
      </c>
    </row>
    <row r="22" spans="2:44" x14ac:dyDescent="0.25">
      <c r="B22" s="1">
        <v>14</v>
      </c>
      <c r="C22" s="1" t="s">
        <v>121</v>
      </c>
      <c r="D22" s="1">
        <v>2</v>
      </c>
      <c r="E22" s="1">
        <v>2</v>
      </c>
      <c r="F22" s="1">
        <v>2</v>
      </c>
      <c r="G22" s="1">
        <v>2</v>
      </c>
      <c r="H22" s="1">
        <v>2</v>
      </c>
      <c r="I22" s="1">
        <v>2</v>
      </c>
      <c r="J22" s="1">
        <v>2</v>
      </c>
      <c r="K22" s="6">
        <f t="shared" si="3"/>
        <v>14</v>
      </c>
      <c r="L22" s="8">
        <f t="shared" si="4"/>
        <v>2</v>
      </c>
      <c r="M22" s="11" t="str">
        <f t="shared" si="5"/>
        <v>ІІ ур</v>
      </c>
      <c r="N22" s="1">
        <v>2</v>
      </c>
      <c r="O22" s="1">
        <v>2</v>
      </c>
      <c r="P22" s="1">
        <v>2</v>
      </c>
      <c r="Q22" s="1">
        <v>2</v>
      </c>
      <c r="R22" s="1">
        <v>2</v>
      </c>
      <c r="S22" s="1">
        <v>3</v>
      </c>
      <c r="T22" s="1">
        <v>2</v>
      </c>
      <c r="U22" s="1">
        <v>2</v>
      </c>
      <c r="V22" s="1">
        <v>3</v>
      </c>
      <c r="W22" s="1">
        <v>2</v>
      </c>
      <c r="X22" s="1">
        <v>2</v>
      </c>
      <c r="Y22" s="1">
        <v>2</v>
      </c>
      <c r="Z22" s="1">
        <v>2</v>
      </c>
      <c r="AA22" s="6">
        <f t="shared" si="6"/>
        <v>28</v>
      </c>
      <c r="AB22" s="8">
        <f t="shared" si="7"/>
        <v>2.1538461538461537</v>
      </c>
      <c r="AC22" s="11" t="str">
        <f t="shared" si="0"/>
        <v>ІІ ур</v>
      </c>
      <c r="AD22" s="1">
        <v>2</v>
      </c>
      <c r="AE22" s="1">
        <v>3</v>
      </c>
      <c r="AF22" s="1">
        <v>3</v>
      </c>
      <c r="AG22" s="1">
        <v>3</v>
      </c>
      <c r="AH22" s="1">
        <v>3</v>
      </c>
      <c r="AI22" s="1">
        <v>3</v>
      </c>
      <c r="AJ22" s="1">
        <v>2</v>
      </c>
      <c r="AK22" s="1">
        <v>2</v>
      </c>
      <c r="AL22" s="1">
        <v>2</v>
      </c>
      <c r="AM22" s="6">
        <f t="shared" si="8"/>
        <v>23</v>
      </c>
      <c r="AN22" s="8">
        <f t="shared" si="9"/>
        <v>2.5555555555555554</v>
      </c>
      <c r="AO22" s="11" t="str">
        <f t="shared" si="1"/>
        <v>ІІ ур</v>
      </c>
      <c r="AP22" s="7">
        <f t="shared" si="10"/>
        <v>65</v>
      </c>
      <c r="AQ22" s="9">
        <f t="shared" si="11"/>
        <v>2.2413793103448274</v>
      </c>
      <c r="AR22" s="11" t="str">
        <f t="shared" si="12"/>
        <v>ІІ ур</v>
      </c>
    </row>
    <row r="23" spans="2:44" x14ac:dyDescent="0.25">
      <c r="B23" s="1">
        <v>15</v>
      </c>
      <c r="C23" s="1" t="s">
        <v>101</v>
      </c>
      <c r="D23" s="1">
        <v>2</v>
      </c>
      <c r="E23" s="1">
        <v>2</v>
      </c>
      <c r="F23" s="1">
        <v>2</v>
      </c>
      <c r="G23" s="1">
        <v>2</v>
      </c>
      <c r="H23" s="1">
        <v>2</v>
      </c>
      <c r="I23" s="1">
        <v>2</v>
      </c>
      <c r="J23" s="1">
        <v>2</v>
      </c>
      <c r="K23" s="6">
        <f t="shared" si="3"/>
        <v>14</v>
      </c>
      <c r="L23" s="8">
        <f t="shared" si="4"/>
        <v>2</v>
      </c>
      <c r="M23" s="11" t="str">
        <f t="shared" si="5"/>
        <v>ІІ ур</v>
      </c>
      <c r="N23" s="1">
        <v>2</v>
      </c>
      <c r="O23" s="1">
        <v>2</v>
      </c>
      <c r="P23" s="1">
        <v>2</v>
      </c>
      <c r="Q23" s="1">
        <v>2</v>
      </c>
      <c r="R23" s="1">
        <v>2</v>
      </c>
      <c r="S23" s="1">
        <v>2</v>
      </c>
      <c r="T23" s="1">
        <v>2</v>
      </c>
      <c r="U23" s="1">
        <v>2</v>
      </c>
      <c r="V23" s="1">
        <v>2</v>
      </c>
      <c r="W23" s="1">
        <v>2</v>
      </c>
      <c r="X23" s="1">
        <v>2</v>
      </c>
      <c r="Y23" s="1">
        <v>2</v>
      </c>
      <c r="Z23" s="1">
        <v>2</v>
      </c>
      <c r="AA23" s="6">
        <f t="shared" si="6"/>
        <v>26</v>
      </c>
      <c r="AB23" s="8">
        <f t="shared" si="7"/>
        <v>2</v>
      </c>
      <c r="AC23" s="11" t="str">
        <f t="shared" si="0"/>
        <v>ІІ ур</v>
      </c>
      <c r="AD23" s="1">
        <v>2</v>
      </c>
      <c r="AE23" s="1">
        <v>2</v>
      </c>
      <c r="AF23" s="1">
        <v>2</v>
      </c>
      <c r="AG23" s="1">
        <v>2</v>
      </c>
      <c r="AH23" s="1">
        <v>2</v>
      </c>
      <c r="AI23" s="1">
        <v>2</v>
      </c>
      <c r="AJ23" s="1">
        <v>2</v>
      </c>
      <c r="AK23" s="1">
        <v>2</v>
      </c>
      <c r="AL23" s="1">
        <v>2</v>
      </c>
      <c r="AM23" s="6">
        <f t="shared" si="8"/>
        <v>18</v>
      </c>
      <c r="AN23" s="8">
        <f t="shared" si="9"/>
        <v>2</v>
      </c>
      <c r="AO23" s="11" t="str">
        <f t="shared" si="1"/>
        <v>ІІ ур</v>
      </c>
      <c r="AP23" s="7">
        <f t="shared" si="10"/>
        <v>58</v>
      </c>
      <c r="AQ23" s="9">
        <f t="shared" si="11"/>
        <v>2</v>
      </c>
      <c r="AR23" s="11" t="str">
        <f t="shared" si="12"/>
        <v>ІІ ур</v>
      </c>
    </row>
    <row r="24" spans="2:44" x14ac:dyDescent="0.25">
      <c r="B24" s="1">
        <v>16</v>
      </c>
      <c r="C24" s="1" t="s">
        <v>105</v>
      </c>
      <c r="D24" s="1">
        <v>2</v>
      </c>
      <c r="E24" s="1">
        <v>2</v>
      </c>
      <c r="F24" s="1">
        <v>2</v>
      </c>
      <c r="G24" s="1">
        <v>2</v>
      </c>
      <c r="H24" s="1">
        <v>2</v>
      </c>
      <c r="I24" s="1">
        <v>2</v>
      </c>
      <c r="J24" s="1">
        <v>2</v>
      </c>
      <c r="K24" s="6">
        <f t="shared" si="3"/>
        <v>14</v>
      </c>
      <c r="L24" s="8">
        <f t="shared" si="4"/>
        <v>2</v>
      </c>
      <c r="M24" s="11" t="str">
        <f t="shared" si="5"/>
        <v>ІІ ур</v>
      </c>
      <c r="N24" s="1">
        <v>2</v>
      </c>
      <c r="O24" s="1">
        <v>2</v>
      </c>
      <c r="P24" s="1">
        <v>2</v>
      </c>
      <c r="Q24" s="1">
        <v>2</v>
      </c>
      <c r="R24" s="1">
        <v>2</v>
      </c>
      <c r="S24" s="1">
        <v>2</v>
      </c>
      <c r="T24" s="1">
        <v>2</v>
      </c>
      <c r="U24" s="1">
        <v>2</v>
      </c>
      <c r="V24" s="1">
        <v>2</v>
      </c>
      <c r="W24" s="1">
        <v>2</v>
      </c>
      <c r="X24" s="1">
        <v>2</v>
      </c>
      <c r="Y24" s="1">
        <v>2</v>
      </c>
      <c r="Z24" s="1">
        <v>2</v>
      </c>
      <c r="AA24" s="6">
        <f t="shared" si="6"/>
        <v>26</v>
      </c>
      <c r="AB24" s="8">
        <f t="shared" si="7"/>
        <v>2</v>
      </c>
      <c r="AC24" s="11" t="str">
        <f t="shared" si="0"/>
        <v>ІІ ур</v>
      </c>
      <c r="AD24" s="1">
        <v>2</v>
      </c>
      <c r="AE24" s="1">
        <v>2</v>
      </c>
      <c r="AF24" s="1">
        <v>2</v>
      </c>
      <c r="AG24" s="1">
        <v>2</v>
      </c>
      <c r="AH24" s="1">
        <v>2</v>
      </c>
      <c r="AI24" s="1">
        <v>2</v>
      </c>
      <c r="AJ24" s="1">
        <v>2</v>
      </c>
      <c r="AK24" s="1">
        <v>2</v>
      </c>
      <c r="AL24" s="1">
        <v>2</v>
      </c>
      <c r="AM24" s="6">
        <f t="shared" si="8"/>
        <v>18</v>
      </c>
      <c r="AN24" s="8">
        <f t="shared" si="9"/>
        <v>2</v>
      </c>
      <c r="AO24" s="11" t="str">
        <f t="shared" si="1"/>
        <v>ІІ ур</v>
      </c>
      <c r="AP24" s="7">
        <f t="shared" si="10"/>
        <v>58</v>
      </c>
      <c r="AQ24" s="9">
        <f t="shared" si="11"/>
        <v>2</v>
      </c>
      <c r="AR24" s="11" t="str">
        <f t="shared" si="12"/>
        <v>ІІ ур</v>
      </c>
    </row>
    <row r="25" spans="2:44" x14ac:dyDescent="0.25">
      <c r="B25" s="1">
        <v>17</v>
      </c>
      <c r="C25" s="1" t="s">
        <v>115</v>
      </c>
      <c r="D25" s="1">
        <v>2</v>
      </c>
      <c r="E25" s="1">
        <v>3</v>
      </c>
      <c r="F25" s="1">
        <v>2</v>
      </c>
      <c r="G25" s="1">
        <v>3</v>
      </c>
      <c r="H25" s="1">
        <v>3</v>
      </c>
      <c r="I25" s="1">
        <v>2</v>
      </c>
      <c r="J25" s="1">
        <v>2</v>
      </c>
      <c r="K25" s="6">
        <f t="shared" si="3"/>
        <v>17</v>
      </c>
      <c r="L25" s="8">
        <f t="shared" si="4"/>
        <v>2.4285714285714284</v>
      </c>
      <c r="M25" s="11" t="str">
        <f t="shared" si="5"/>
        <v>ІІ ур</v>
      </c>
      <c r="N25" s="1">
        <v>2</v>
      </c>
      <c r="O25" s="1">
        <v>3</v>
      </c>
      <c r="P25" s="1">
        <v>2</v>
      </c>
      <c r="Q25" s="1">
        <v>3</v>
      </c>
      <c r="R25" s="1">
        <v>2</v>
      </c>
      <c r="S25" s="1">
        <v>3</v>
      </c>
      <c r="T25" s="1">
        <v>3</v>
      </c>
      <c r="U25" s="1">
        <v>2</v>
      </c>
      <c r="V25" s="1">
        <v>3</v>
      </c>
      <c r="W25" s="1">
        <v>2</v>
      </c>
      <c r="X25" s="1">
        <v>3</v>
      </c>
      <c r="Y25" s="1">
        <v>3</v>
      </c>
      <c r="Z25" s="1">
        <v>3</v>
      </c>
      <c r="AA25" s="6">
        <f t="shared" si="6"/>
        <v>34</v>
      </c>
      <c r="AB25" s="8">
        <f t="shared" si="7"/>
        <v>2.6153846153846154</v>
      </c>
      <c r="AC25" s="11" t="str">
        <f t="shared" si="0"/>
        <v>ІІІ ур</v>
      </c>
      <c r="AD25" s="1">
        <v>3</v>
      </c>
      <c r="AE25" s="1">
        <v>2</v>
      </c>
      <c r="AF25" s="1">
        <v>3</v>
      </c>
      <c r="AG25" s="1">
        <v>2</v>
      </c>
      <c r="AH25" s="1">
        <v>3</v>
      </c>
      <c r="AI25" s="1">
        <v>2</v>
      </c>
      <c r="AJ25" s="1">
        <v>3</v>
      </c>
      <c r="AK25" s="1">
        <v>2</v>
      </c>
      <c r="AL25" s="1">
        <v>3</v>
      </c>
      <c r="AM25" s="6">
        <f t="shared" si="8"/>
        <v>23</v>
      </c>
      <c r="AN25" s="8">
        <f t="shared" si="9"/>
        <v>2.5555555555555554</v>
      </c>
      <c r="AO25" s="11" t="str">
        <f t="shared" si="1"/>
        <v>ІІ ур</v>
      </c>
      <c r="AP25" s="7">
        <f t="shared" si="10"/>
        <v>74</v>
      </c>
      <c r="AQ25" s="9">
        <f t="shared" si="11"/>
        <v>2.5517241379310347</v>
      </c>
      <c r="AR25" s="11" t="str">
        <f t="shared" si="12"/>
        <v>ІІ ур</v>
      </c>
    </row>
    <row r="26" spans="2:44" x14ac:dyDescent="0.25">
      <c r="B26" s="1">
        <v>18</v>
      </c>
      <c r="C26" s="1" t="s">
        <v>102</v>
      </c>
      <c r="D26" s="1">
        <v>3</v>
      </c>
      <c r="E26" s="1">
        <v>3</v>
      </c>
      <c r="F26" s="1">
        <v>3</v>
      </c>
      <c r="G26" s="1">
        <v>3</v>
      </c>
      <c r="H26" s="1">
        <v>3</v>
      </c>
      <c r="I26" s="1">
        <v>3</v>
      </c>
      <c r="J26" s="1">
        <v>3</v>
      </c>
      <c r="K26" s="6">
        <f t="shared" si="3"/>
        <v>21</v>
      </c>
      <c r="L26" s="8">
        <f t="shared" si="4"/>
        <v>3</v>
      </c>
      <c r="M26" s="11" t="str">
        <f t="shared" si="5"/>
        <v>ІІІ ур</v>
      </c>
      <c r="N26" s="1">
        <v>3</v>
      </c>
      <c r="O26" s="1">
        <v>3</v>
      </c>
      <c r="P26" s="1">
        <v>3</v>
      </c>
      <c r="Q26" s="1">
        <v>3</v>
      </c>
      <c r="R26" s="1">
        <v>3</v>
      </c>
      <c r="S26" s="1">
        <v>3</v>
      </c>
      <c r="T26" s="1">
        <v>2</v>
      </c>
      <c r="U26" s="1">
        <v>2</v>
      </c>
      <c r="V26" s="1">
        <v>2</v>
      </c>
      <c r="W26" s="1">
        <v>2</v>
      </c>
      <c r="X26" s="1">
        <v>2</v>
      </c>
      <c r="Y26" s="1">
        <v>2</v>
      </c>
      <c r="Z26" s="1">
        <v>2</v>
      </c>
      <c r="AA26" s="6">
        <f t="shared" si="6"/>
        <v>32</v>
      </c>
      <c r="AB26" s="8">
        <f t="shared" si="7"/>
        <v>2.4615384615384617</v>
      </c>
      <c r="AC26" s="11" t="str">
        <f t="shared" si="0"/>
        <v>ІІ ур</v>
      </c>
      <c r="AD26" s="1">
        <v>2</v>
      </c>
      <c r="AE26" s="1">
        <v>2</v>
      </c>
      <c r="AF26" s="1">
        <v>2</v>
      </c>
      <c r="AG26" s="1">
        <v>2</v>
      </c>
      <c r="AH26" s="1">
        <v>3</v>
      </c>
      <c r="AI26" s="1">
        <v>2</v>
      </c>
      <c r="AJ26" s="1">
        <v>3</v>
      </c>
      <c r="AK26" s="1">
        <v>2</v>
      </c>
      <c r="AL26" s="1">
        <v>3</v>
      </c>
      <c r="AM26" s="6">
        <f t="shared" si="8"/>
        <v>21</v>
      </c>
      <c r="AN26" s="8">
        <f t="shared" si="9"/>
        <v>2.3333333333333335</v>
      </c>
      <c r="AO26" s="11" t="str">
        <f t="shared" si="1"/>
        <v>ІІ ур</v>
      </c>
      <c r="AP26" s="7">
        <f t="shared" si="10"/>
        <v>74</v>
      </c>
      <c r="AQ26" s="9">
        <f t="shared" si="11"/>
        <v>2.5517241379310347</v>
      </c>
      <c r="AR26" s="11" t="str">
        <f t="shared" si="12"/>
        <v>ІІ ур</v>
      </c>
    </row>
    <row r="27" spans="2:44" x14ac:dyDescent="0.25">
      <c r="B27" s="1">
        <v>19</v>
      </c>
      <c r="C27" s="1" t="s">
        <v>104</v>
      </c>
      <c r="D27" s="1">
        <v>2</v>
      </c>
      <c r="E27" s="1">
        <v>2</v>
      </c>
      <c r="F27" s="1">
        <v>2</v>
      </c>
      <c r="G27" s="1">
        <v>2</v>
      </c>
      <c r="H27" s="1">
        <v>2</v>
      </c>
      <c r="I27" s="1">
        <v>2</v>
      </c>
      <c r="J27" s="1">
        <v>2</v>
      </c>
      <c r="K27" s="6">
        <f t="shared" si="3"/>
        <v>14</v>
      </c>
      <c r="L27" s="8">
        <f t="shared" si="4"/>
        <v>2</v>
      </c>
      <c r="M27" s="11" t="str">
        <f t="shared" si="5"/>
        <v>ІІ ур</v>
      </c>
      <c r="N27" s="1">
        <v>2</v>
      </c>
      <c r="O27" s="1">
        <v>2</v>
      </c>
      <c r="P27" s="1">
        <v>2</v>
      </c>
      <c r="Q27" s="1">
        <v>2</v>
      </c>
      <c r="R27" s="1">
        <v>2</v>
      </c>
      <c r="S27" s="1">
        <v>2</v>
      </c>
      <c r="T27" s="1">
        <v>2</v>
      </c>
      <c r="U27" s="1">
        <v>2</v>
      </c>
      <c r="V27" s="1">
        <v>2</v>
      </c>
      <c r="W27" s="1">
        <v>2</v>
      </c>
      <c r="X27" s="1">
        <v>2</v>
      </c>
      <c r="Y27" s="1">
        <v>2</v>
      </c>
      <c r="Z27" s="1">
        <v>2</v>
      </c>
      <c r="AA27" s="6">
        <f t="shared" si="6"/>
        <v>26</v>
      </c>
      <c r="AB27" s="8">
        <f t="shared" si="7"/>
        <v>2</v>
      </c>
      <c r="AC27" s="11" t="str">
        <f t="shared" si="0"/>
        <v>ІІ ур</v>
      </c>
      <c r="AD27" s="1">
        <v>2</v>
      </c>
      <c r="AE27" s="1">
        <v>3</v>
      </c>
      <c r="AF27" s="1">
        <v>2</v>
      </c>
      <c r="AG27" s="1">
        <v>3</v>
      </c>
      <c r="AH27" s="1">
        <v>3</v>
      </c>
      <c r="AI27" s="1">
        <v>3</v>
      </c>
      <c r="AJ27" s="1">
        <v>3</v>
      </c>
      <c r="AK27" s="1">
        <v>2</v>
      </c>
      <c r="AL27" s="1">
        <v>2</v>
      </c>
      <c r="AM27" s="6">
        <f t="shared" si="8"/>
        <v>23</v>
      </c>
      <c r="AN27" s="8">
        <f t="shared" si="9"/>
        <v>2.5555555555555554</v>
      </c>
      <c r="AO27" s="11" t="str">
        <f t="shared" si="1"/>
        <v>ІІ ур</v>
      </c>
      <c r="AP27" s="7">
        <f t="shared" si="10"/>
        <v>63</v>
      </c>
      <c r="AQ27" s="9">
        <f t="shared" si="11"/>
        <v>2.1724137931034484</v>
      </c>
      <c r="AR27" s="11" t="str">
        <f t="shared" si="12"/>
        <v>ІІ ур</v>
      </c>
    </row>
    <row r="28" spans="2:44" x14ac:dyDescent="0.25">
      <c r="B28" s="1">
        <v>20</v>
      </c>
      <c r="C28" s="1" t="s">
        <v>122</v>
      </c>
      <c r="D28" s="1">
        <v>2</v>
      </c>
      <c r="E28" s="1">
        <v>2</v>
      </c>
      <c r="F28" s="1">
        <v>2</v>
      </c>
      <c r="G28" s="1">
        <v>2</v>
      </c>
      <c r="H28" s="1">
        <v>2</v>
      </c>
      <c r="I28" s="1">
        <v>2</v>
      </c>
      <c r="J28" s="1">
        <v>2</v>
      </c>
      <c r="K28" s="6">
        <f t="shared" si="3"/>
        <v>14</v>
      </c>
      <c r="L28" s="8">
        <f t="shared" si="4"/>
        <v>2</v>
      </c>
      <c r="M28" s="11" t="str">
        <f t="shared" si="5"/>
        <v>ІІ ур</v>
      </c>
      <c r="N28" s="1">
        <v>2</v>
      </c>
      <c r="O28" s="1">
        <v>2</v>
      </c>
      <c r="P28" s="1">
        <v>2</v>
      </c>
      <c r="Q28" s="1">
        <v>2</v>
      </c>
      <c r="R28" s="1">
        <v>2</v>
      </c>
      <c r="S28" s="1">
        <v>2</v>
      </c>
      <c r="T28" s="1">
        <v>3</v>
      </c>
      <c r="U28" s="1">
        <v>2</v>
      </c>
      <c r="V28" s="1">
        <v>3</v>
      </c>
      <c r="W28" s="1">
        <v>2</v>
      </c>
      <c r="X28" s="1">
        <v>2</v>
      </c>
      <c r="Y28" s="1">
        <v>2</v>
      </c>
      <c r="Z28" s="1">
        <v>2</v>
      </c>
      <c r="AA28" s="6">
        <f t="shared" si="6"/>
        <v>28</v>
      </c>
      <c r="AB28" s="8">
        <f t="shared" si="7"/>
        <v>2.1538461538461537</v>
      </c>
      <c r="AC28" s="11" t="str">
        <f t="shared" si="0"/>
        <v>ІІ ур</v>
      </c>
      <c r="AD28" s="1">
        <v>2</v>
      </c>
      <c r="AE28" s="1">
        <v>2</v>
      </c>
      <c r="AF28" s="1">
        <v>3</v>
      </c>
      <c r="AG28" s="1">
        <v>3</v>
      </c>
      <c r="AH28" s="1">
        <v>3</v>
      </c>
      <c r="AI28" s="1">
        <v>3</v>
      </c>
      <c r="AJ28" s="1">
        <v>2</v>
      </c>
      <c r="AK28" s="1">
        <v>2</v>
      </c>
      <c r="AL28" s="1">
        <v>2</v>
      </c>
      <c r="AM28" s="6">
        <f t="shared" si="8"/>
        <v>22</v>
      </c>
      <c r="AN28" s="8">
        <f t="shared" si="9"/>
        <v>2.4444444444444446</v>
      </c>
      <c r="AO28" s="11" t="str">
        <f t="shared" si="1"/>
        <v>ІІ ур</v>
      </c>
      <c r="AP28" s="7">
        <f t="shared" si="10"/>
        <v>64</v>
      </c>
      <c r="AQ28" s="9">
        <f t="shared" si="11"/>
        <v>2.2068965517241379</v>
      </c>
      <c r="AR28" s="11" t="str">
        <f t="shared" si="12"/>
        <v>ІІ ур</v>
      </c>
    </row>
    <row r="29" spans="2:44" x14ac:dyDescent="0.25">
      <c r="B29" s="1">
        <v>21</v>
      </c>
      <c r="C29" s="1" t="s">
        <v>123</v>
      </c>
      <c r="D29" s="1">
        <v>2</v>
      </c>
      <c r="E29" s="1">
        <v>2</v>
      </c>
      <c r="F29" s="1">
        <v>2</v>
      </c>
      <c r="G29" s="1">
        <v>2</v>
      </c>
      <c r="H29" s="1">
        <v>2</v>
      </c>
      <c r="I29" s="1">
        <v>2</v>
      </c>
      <c r="J29" s="1">
        <v>2</v>
      </c>
      <c r="K29" s="6">
        <f t="shared" si="3"/>
        <v>14</v>
      </c>
      <c r="L29" s="8">
        <f t="shared" si="4"/>
        <v>2</v>
      </c>
      <c r="M29" s="11" t="str">
        <f t="shared" si="5"/>
        <v>ІІ ур</v>
      </c>
      <c r="N29" s="1">
        <v>2</v>
      </c>
      <c r="O29" s="1">
        <v>2</v>
      </c>
      <c r="P29" s="1">
        <v>2</v>
      </c>
      <c r="Q29" s="1">
        <v>3</v>
      </c>
      <c r="R29" s="1">
        <v>3</v>
      </c>
      <c r="S29" s="1">
        <v>2</v>
      </c>
      <c r="T29" s="1">
        <v>2</v>
      </c>
      <c r="U29" s="1">
        <v>3</v>
      </c>
      <c r="V29" s="1">
        <v>2</v>
      </c>
      <c r="W29" s="1">
        <v>3</v>
      </c>
      <c r="X29" s="1">
        <v>2</v>
      </c>
      <c r="Y29" s="1">
        <v>2</v>
      </c>
      <c r="Z29" s="1">
        <v>2</v>
      </c>
      <c r="AA29" s="6">
        <f t="shared" si="6"/>
        <v>30</v>
      </c>
      <c r="AB29" s="8">
        <f t="shared" si="7"/>
        <v>2.3076923076923075</v>
      </c>
      <c r="AC29" s="11" t="str">
        <f t="shared" si="0"/>
        <v>ІІ ур</v>
      </c>
      <c r="AD29" s="1">
        <v>2</v>
      </c>
      <c r="AE29" s="1">
        <v>2</v>
      </c>
      <c r="AF29" s="1">
        <v>2</v>
      </c>
      <c r="AG29" s="1">
        <v>2</v>
      </c>
      <c r="AH29" s="1">
        <v>2</v>
      </c>
      <c r="AI29" s="1">
        <v>2</v>
      </c>
      <c r="AJ29" s="1">
        <v>2</v>
      </c>
      <c r="AK29" s="1">
        <v>2</v>
      </c>
      <c r="AL29" s="1">
        <v>2</v>
      </c>
      <c r="AM29" s="6">
        <f t="shared" si="8"/>
        <v>18</v>
      </c>
      <c r="AN29" s="8">
        <f t="shared" si="9"/>
        <v>2</v>
      </c>
      <c r="AO29" s="11" t="str">
        <f t="shared" si="1"/>
        <v>ІІ ур</v>
      </c>
      <c r="AP29" s="7">
        <f t="shared" si="10"/>
        <v>62</v>
      </c>
      <c r="AQ29" s="9">
        <f t="shared" si="11"/>
        <v>2.1379310344827585</v>
      </c>
      <c r="AR29" s="11" t="str">
        <f t="shared" si="12"/>
        <v>ІІ ур</v>
      </c>
    </row>
    <row r="30" spans="2:44" x14ac:dyDescent="0.25">
      <c r="B30" s="1">
        <v>22</v>
      </c>
      <c r="C30" s="1" t="s">
        <v>107</v>
      </c>
      <c r="D30" s="1">
        <v>2</v>
      </c>
      <c r="E30" s="1">
        <v>2</v>
      </c>
      <c r="F30" s="1">
        <v>2</v>
      </c>
      <c r="G30" s="1">
        <v>2</v>
      </c>
      <c r="H30" s="1">
        <v>2</v>
      </c>
      <c r="I30" s="1">
        <v>2</v>
      </c>
      <c r="J30" s="1">
        <v>2</v>
      </c>
      <c r="K30" s="6">
        <f t="shared" si="3"/>
        <v>14</v>
      </c>
      <c r="L30" s="8">
        <f t="shared" si="4"/>
        <v>2</v>
      </c>
      <c r="M30" s="11" t="str">
        <f t="shared" si="5"/>
        <v>ІІ ур</v>
      </c>
      <c r="N30" s="1">
        <v>2</v>
      </c>
      <c r="O30" s="1">
        <v>2</v>
      </c>
      <c r="P30" s="1">
        <v>2</v>
      </c>
      <c r="Q30" s="1">
        <v>2</v>
      </c>
      <c r="R30" s="1">
        <v>3</v>
      </c>
      <c r="S30" s="1">
        <v>2</v>
      </c>
      <c r="T30" s="1">
        <v>2</v>
      </c>
      <c r="U30" s="1">
        <v>3</v>
      </c>
      <c r="V30" s="1">
        <v>3</v>
      </c>
      <c r="W30" s="1">
        <v>2</v>
      </c>
      <c r="X30" s="1">
        <v>3</v>
      </c>
      <c r="Y30" s="1">
        <v>2</v>
      </c>
      <c r="Z30" s="1">
        <v>2</v>
      </c>
      <c r="AA30" s="6">
        <f t="shared" si="6"/>
        <v>30</v>
      </c>
      <c r="AB30" s="8">
        <f t="shared" si="7"/>
        <v>2.3076923076923075</v>
      </c>
      <c r="AC30" s="11" t="str">
        <f t="shared" si="0"/>
        <v>ІІ ур</v>
      </c>
      <c r="AD30" s="1">
        <v>2</v>
      </c>
      <c r="AE30" s="1">
        <v>2</v>
      </c>
      <c r="AF30" s="1">
        <v>3</v>
      </c>
      <c r="AG30" s="1">
        <v>3</v>
      </c>
      <c r="AH30" s="1">
        <v>3</v>
      </c>
      <c r="AI30" s="1">
        <v>3</v>
      </c>
      <c r="AJ30" s="1">
        <v>3</v>
      </c>
      <c r="AK30" s="1">
        <v>3</v>
      </c>
      <c r="AL30" s="1">
        <v>2</v>
      </c>
      <c r="AM30" s="6">
        <f t="shared" si="8"/>
        <v>24</v>
      </c>
      <c r="AN30" s="8">
        <f t="shared" si="9"/>
        <v>2.6666666666666665</v>
      </c>
      <c r="AO30" s="11" t="str">
        <f t="shared" si="1"/>
        <v>ІІІ ур</v>
      </c>
      <c r="AP30" s="7">
        <f t="shared" si="10"/>
        <v>68</v>
      </c>
      <c r="AQ30" s="9">
        <f t="shared" si="11"/>
        <v>2.3448275862068964</v>
      </c>
      <c r="AR30" s="11" t="str">
        <f t="shared" si="12"/>
        <v>ІІ ур</v>
      </c>
    </row>
    <row r="31" spans="2:44" x14ac:dyDescent="0.25">
      <c r="B31" s="1">
        <v>23</v>
      </c>
      <c r="C31" s="22" t="s">
        <v>110</v>
      </c>
      <c r="D31" s="1">
        <v>2</v>
      </c>
      <c r="E31" s="1">
        <v>2</v>
      </c>
      <c r="F31" s="1">
        <v>2</v>
      </c>
      <c r="G31" s="1">
        <v>2</v>
      </c>
      <c r="H31" s="1">
        <v>2</v>
      </c>
      <c r="I31" s="1">
        <v>2</v>
      </c>
      <c r="J31" s="1">
        <v>2</v>
      </c>
      <c r="K31" s="6">
        <f t="shared" si="3"/>
        <v>14</v>
      </c>
      <c r="L31" s="8">
        <f t="shared" si="4"/>
        <v>2</v>
      </c>
      <c r="M31" s="11" t="str">
        <f t="shared" si="5"/>
        <v>ІІ ур</v>
      </c>
      <c r="N31" s="1">
        <v>2</v>
      </c>
      <c r="O31" s="1">
        <v>2</v>
      </c>
      <c r="P31" s="1">
        <v>2</v>
      </c>
      <c r="Q31" s="1">
        <v>2</v>
      </c>
      <c r="R31" s="1">
        <v>2</v>
      </c>
      <c r="S31" s="1">
        <v>3</v>
      </c>
      <c r="T31" s="1">
        <v>2</v>
      </c>
      <c r="U31" s="1">
        <v>3</v>
      </c>
      <c r="V31" s="1">
        <v>2</v>
      </c>
      <c r="W31" s="1">
        <v>2</v>
      </c>
      <c r="X31" s="1">
        <v>3</v>
      </c>
      <c r="Y31" s="1">
        <v>2</v>
      </c>
      <c r="Z31" s="1">
        <v>2</v>
      </c>
      <c r="AA31" s="6">
        <f t="shared" si="6"/>
        <v>29</v>
      </c>
      <c r="AB31" s="8">
        <f t="shared" si="7"/>
        <v>2.2307692307692308</v>
      </c>
      <c r="AC31" s="11" t="str">
        <f t="shared" si="0"/>
        <v>ІІ ур</v>
      </c>
      <c r="AD31" s="1">
        <v>2</v>
      </c>
      <c r="AE31" s="1">
        <v>3</v>
      </c>
      <c r="AF31" s="1">
        <v>2</v>
      </c>
      <c r="AG31" s="1">
        <v>3</v>
      </c>
      <c r="AH31" s="1">
        <v>3</v>
      </c>
      <c r="AI31" s="1">
        <v>3</v>
      </c>
      <c r="AJ31" s="1">
        <v>3</v>
      </c>
      <c r="AK31" s="1">
        <v>2</v>
      </c>
      <c r="AL31" s="1">
        <v>2</v>
      </c>
      <c r="AM31" s="6">
        <f t="shared" si="8"/>
        <v>23</v>
      </c>
      <c r="AN31" s="8">
        <f t="shared" si="9"/>
        <v>2.5555555555555554</v>
      </c>
      <c r="AO31" s="11" t="str">
        <f t="shared" si="1"/>
        <v>ІІ ур</v>
      </c>
      <c r="AP31" s="7">
        <f t="shared" si="10"/>
        <v>66</v>
      </c>
      <c r="AQ31" s="9">
        <f t="shared" si="11"/>
        <v>2.2758620689655173</v>
      </c>
      <c r="AR31" s="11" t="str">
        <f t="shared" si="12"/>
        <v>ІІ ур</v>
      </c>
    </row>
    <row r="32" spans="2:44" x14ac:dyDescent="0.25">
      <c r="B32" s="1">
        <v>24</v>
      </c>
      <c r="C32" s="1" t="s">
        <v>124</v>
      </c>
      <c r="D32" s="1">
        <v>2</v>
      </c>
      <c r="E32" s="1">
        <v>2</v>
      </c>
      <c r="F32" s="1">
        <v>2</v>
      </c>
      <c r="G32" s="1">
        <v>2</v>
      </c>
      <c r="H32" s="1">
        <v>2</v>
      </c>
      <c r="I32" s="1">
        <v>2</v>
      </c>
      <c r="J32" s="1">
        <v>2</v>
      </c>
      <c r="K32" s="6">
        <f t="shared" si="3"/>
        <v>14</v>
      </c>
      <c r="L32" s="8">
        <f t="shared" si="4"/>
        <v>2</v>
      </c>
      <c r="M32" s="11" t="str">
        <f t="shared" si="5"/>
        <v>ІІ ур</v>
      </c>
      <c r="N32" s="1">
        <v>2</v>
      </c>
      <c r="O32" s="1">
        <v>2</v>
      </c>
      <c r="P32" s="1">
        <v>2</v>
      </c>
      <c r="Q32" s="1">
        <v>2</v>
      </c>
      <c r="R32" s="1">
        <v>2</v>
      </c>
      <c r="S32" s="1">
        <v>2</v>
      </c>
      <c r="T32" s="1">
        <v>2</v>
      </c>
      <c r="U32" s="1">
        <v>2</v>
      </c>
      <c r="V32" s="1">
        <v>2</v>
      </c>
      <c r="W32" s="1">
        <v>2</v>
      </c>
      <c r="X32" s="1">
        <v>2</v>
      </c>
      <c r="Y32" s="1">
        <v>2</v>
      </c>
      <c r="Z32" s="1">
        <v>2</v>
      </c>
      <c r="AA32" s="6">
        <f t="shared" si="6"/>
        <v>26</v>
      </c>
      <c r="AB32" s="8">
        <f t="shared" si="7"/>
        <v>2</v>
      </c>
      <c r="AC32" s="11" t="str">
        <f t="shared" si="0"/>
        <v>ІІ ур</v>
      </c>
      <c r="AD32" s="1">
        <v>2</v>
      </c>
      <c r="AE32" s="1">
        <v>3</v>
      </c>
      <c r="AF32" s="1">
        <v>2</v>
      </c>
      <c r="AG32" s="1">
        <v>3</v>
      </c>
      <c r="AH32" s="1">
        <v>2</v>
      </c>
      <c r="AI32" s="1">
        <v>3</v>
      </c>
      <c r="AJ32" s="1">
        <v>2</v>
      </c>
      <c r="AK32" s="1">
        <v>2</v>
      </c>
      <c r="AL32" s="1">
        <v>2</v>
      </c>
      <c r="AM32" s="6">
        <f t="shared" si="8"/>
        <v>21</v>
      </c>
      <c r="AN32" s="8">
        <f t="shared" si="9"/>
        <v>2.3333333333333335</v>
      </c>
      <c r="AO32" s="11" t="str">
        <f t="shared" si="1"/>
        <v>ІІ ур</v>
      </c>
      <c r="AP32" s="7">
        <f t="shared" si="10"/>
        <v>61</v>
      </c>
      <c r="AQ32" s="9">
        <f t="shared" si="11"/>
        <v>2.103448275862069</v>
      </c>
      <c r="AR32" s="11" t="str">
        <f t="shared" si="12"/>
        <v>ІІ ур</v>
      </c>
    </row>
    <row r="33" spans="2:44" x14ac:dyDescent="0.25">
      <c r="B33" s="1">
        <v>25</v>
      </c>
      <c r="C33" s="1" t="s">
        <v>125</v>
      </c>
      <c r="D33" s="1">
        <v>2</v>
      </c>
      <c r="E33" s="1">
        <v>2</v>
      </c>
      <c r="F33" s="1">
        <v>2</v>
      </c>
      <c r="G33" s="1">
        <v>2</v>
      </c>
      <c r="H33" s="1">
        <v>2</v>
      </c>
      <c r="I33" s="1">
        <v>2</v>
      </c>
      <c r="J33" s="1">
        <v>2</v>
      </c>
      <c r="K33" s="6">
        <f t="shared" si="3"/>
        <v>14</v>
      </c>
      <c r="L33" s="8">
        <f t="shared" si="4"/>
        <v>2</v>
      </c>
      <c r="M33" s="11" t="str">
        <f t="shared" si="5"/>
        <v>ІІ ур</v>
      </c>
      <c r="N33" s="1">
        <v>2</v>
      </c>
      <c r="O33" s="1">
        <v>2</v>
      </c>
      <c r="P33" s="1">
        <v>2</v>
      </c>
      <c r="Q33" s="1">
        <v>2</v>
      </c>
      <c r="R33" s="1">
        <v>2</v>
      </c>
      <c r="S33" s="1">
        <v>3</v>
      </c>
      <c r="T33" s="1">
        <v>2</v>
      </c>
      <c r="U33" s="1">
        <v>3</v>
      </c>
      <c r="V33" s="1">
        <v>2</v>
      </c>
      <c r="W33" s="1">
        <v>2</v>
      </c>
      <c r="X33" s="1">
        <v>2</v>
      </c>
      <c r="Y33" s="1">
        <v>2</v>
      </c>
      <c r="Z33" s="1">
        <v>2</v>
      </c>
      <c r="AA33" s="6">
        <f t="shared" si="6"/>
        <v>28</v>
      </c>
      <c r="AB33" s="8">
        <f t="shared" si="7"/>
        <v>2.1538461538461537</v>
      </c>
      <c r="AC33" s="11" t="str">
        <f t="shared" si="0"/>
        <v>ІІ ур</v>
      </c>
      <c r="AD33" s="1">
        <v>2</v>
      </c>
      <c r="AE33" s="1">
        <v>3</v>
      </c>
      <c r="AF33" s="1">
        <v>2</v>
      </c>
      <c r="AG33" s="1">
        <v>3</v>
      </c>
      <c r="AH33" s="1">
        <v>2</v>
      </c>
      <c r="AI33" s="1">
        <v>3</v>
      </c>
      <c r="AJ33" s="1">
        <v>2</v>
      </c>
      <c r="AK33" s="1">
        <v>2</v>
      </c>
      <c r="AL33" s="1">
        <v>2</v>
      </c>
      <c r="AM33" s="6">
        <f t="shared" si="8"/>
        <v>21</v>
      </c>
      <c r="AN33" s="8">
        <f t="shared" si="9"/>
        <v>2.3333333333333335</v>
      </c>
      <c r="AO33" s="11" t="str">
        <f t="shared" si="1"/>
        <v>ІІ ур</v>
      </c>
      <c r="AP33" s="7">
        <f t="shared" si="10"/>
        <v>63</v>
      </c>
      <c r="AQ33" s="9">
        <f t="shared" si="11"/>
        <v>2.1724137931034484</v>
      </c>
      <c r="AR33" s="11" t="str">
        <f t="shared" si="12"/>
        <v>ІІ ур</v>
      </c>
    </row>
    <row r="34" spans="2:44" x14ac:dyDescent="0.25">
      <c r="B34" s="24"/>
      <c r="C34" s="24"/>
      <c r="D34" s="27"/>
      <c r="E34" s="28"/>
      <c r="F34" s="28"/>
      <c r="G34" s="28"/>
      <c r="H34" s="28"/>
      <c r="I34" s="28"/>
      <c r="J34" s="28"/>
      <c r="K34" s="29"/>
      <c r="L34" s="1" t="s">
        <v>15</v>
      </c>
      <c r="M34" s="16" t="s">
        <v>11</v>
      </c>
      <c r="N34" s="27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9"/>
      <c r="AB34" s="1" t="s">
        <v>15</v>
      </c>
      <c r="AC34" s="16" t="s">
        <v>11</v>
      </c>
      <c r="AD34" s="27"/>
      <c r="AE34" s="28"/>
      <c r="AF34" s="28"/>
      <c r="AG34" s="28"/>
      <c r="AH34" s="28"/>
      <c r="AI34" s="28"/>
      <c r="AJ34" s="28"/>
      <c r="AK34" s="28"/>
      <c r="AL34" s="28"/>
      <c r="AM34" s="29"/>
      <c r="AN34" s="1" t="s">
        <v>15</v>
      </c>
      <c r="AO34" s="16" t="s">
        <v>11</v>
      </c>
      <c r="AP34" s="2"/>
      <c r="AQ34" s="2"/>
      <c r="AR34" s="2"/>
    </row>
    <row r="35" spans="2:44" x14ac:dyDescent="0.25">
      <c r="B35" s="25"/>
      <c r="C35" s="25"/>
      <c r="D35" s="27" t="s">
        <v>16</v>
      </c>
      <c r="E35" s="28"/>
      <c r="F35" s="28"/>
      <c r="G35" s="28"/>
      <c r="H35" s="28"/>
      <c r="I35" s="28"/>
      <c r="J35" s="28"/>
      <c r="K35" s="29"/>
      <c r="L35" s="15">
        <f>COUNTA(C9:C33)</f>
        <v>25</v>
      </c>
      <c r="M35" s="15">
        <v>100</v>
      </c>
      <c r="N35" s="27" t="s">
        <v>16</v>
      </c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9"/>
      <c r="AB35" s="19">
        <f>COUNTA(C9:C33)</f>
        <v>25</v>
      </c>
      <c r="AC35" s="15">
        <v>100</v>
      </c>
      <c r="AD35" s="27" t="s">
        <v>16</v>
      </c>
      <c r="AE35" s="28"/>
      <c r="AF35" s="28"/>
      <c r="AG35" s="28"/>
      <c r="AH35" s="28"/>
      <c r="AI35" s="28"/>
      <c r="AJ35" s="28"/>
      <c r="AK35" s="28"/>
      <c r="AL35" s="28"/>
      <c r="AM35" s="29"/>
      <c r="AN35" s="19">
        <f>COUNTA(C9:C33)</f>
        <v>25</v>
      </c>
      <c r="AO35" s="15">
        <v>100</v>
      </c>
      <c r="AP35" s="2"/>
      <c r="AQ35" s="2"/>
      <c r="AR35" s="2"/>
    </row>
    <row r="36" spans="2:44" x14ac:dyDescent="0.25">
      <c r="B36" s="25"/>
      <c r="C36" s="25"/>
      <c r="D36" s="27" t="s">
        <v>21</v>
      </c>
      <c r="E36" s="28"/>
      <c r="F36" s="28"/>
      <c r="G36" s="28"/>
      <c r="H36" s="28"/>
      <c r="I36" s="28"/>
      <c r="J36" s="28"/>
      <c r="K36" s="29"/>
      <c r="L36" s="10">
        <f>COUNTIF(M9:M33,"І ур")</f>
        <v>0</v>
      </c>
      <c r="M36" s="4">
        <f>(L36/L35)*100</f>
        <v>0</v>
      </c>
      <c r="N36" s="27" t="s">
        <v>21</v>
      </c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9"/>
      <c r="AB36" s="10">
        <f>COUNTIF(AC9:AC33,"І ур")</f>
        <v>0</v>
      </c>
      <c r="AC36" s="4">
        <f>(AB36/AB35)*100</f>
        <v>0</v>
      </c>
      <c r="AD36" s="27" t="s">
        <v>21</v>
      </c>
      <c r="AE36" s="28"/>
      <c r="AF36" s="28"/>
      <c r="AG36" s="28"/>
      <c r="AH36" s="28"/>
      <c r="AI36" s="28"/>
      <c r="AJ36" s="28"/>
      <c r="AK36" s="28"/>
      <c r="AL36" s="28"/>
      <c r="AM36" s="29"/>
      <c r="AN36" s="10">
        <f>COUNTIF(AO9:AO33,"І ур")</f>
        <v>0</v>
      </c>
      <c r="AO36" s="4">
        <f>(AN36/AN35)*100</f>
        <v>0</v>
      </c>
      <c r="AP36" s="2"/>
      <c r="AQ36" s="2"/>
      <c r="AR36" s="2"/>
    </row>
    <row r="37" spans="2:44" x14ac:dyDescent="0.25">
      <c r="B37" s="25"/>
      <c r="C37" s="25"/>
      <c r="D37" s="27" t="s">
        <v>22</v>
      </c>
      <c r="E37" s="28"/>
      <c r="F37" s="28"/>
      <c r="G37" s="28"/>
      <c r="H37" s="28"/>
      <c r="I37" s="28"/>
      <c r="J37" s="28"/>
      <c r="K37" s="29"/>
      <c r="L37" s="10">
        <f>COUNTIF(M9:M33,"ІІ ур")</f>
        <v>23</v>
      </c>
      <c r="M37" s="23">
        <f>(L37/L35)*100</f>
        <v>92</v>
      </c>
      <c r="N37" s="27" t="s">
        <v>22</v>
      </c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9"/>
      <c r="AB37" s="10">
        <f>COUNTIF(AC9:AC33,"ІІ ур")</f>
        <v>22</v>
      </c>
      <c r="AC37" s="23">
        <f>(AB37/AB35)*100</f>
        <v>88</v>
      </c>
      <c r="AD37" s="27" t="s">
        <v>22</v>
      </c>
      <c r="AE37" s="28"/>
      <c r="AF37" s="28"/>
      <c r="AG37" s="28"/>
      <c r="AH37" s="28"/>
      <c r="AI37" s="28"/>
      <c r="AJ37" s="28"/>
      <c r="AK37" s="28"/>
      <c r="AL37" s="28"/>
      <c r="AM37" s="29"/>
      <c r="AN37" s="10">
        <f>COUNTIF(AO9:AO33,"ІІ ур")</f>
        <v>24</v>
      </c>
      <c r="AO37" s="4">
        <f>(AN37/AN35)*100</f>
        <v>96</v>
      </c>
      <c r="AP37" s="2"/>
      <c r="AQ37" s="2"/>
      <c r="AR37" s="2"/>
    </row>
    <row r="38" spans="2:44" x14ac:dyDescent="0.25">
      <c r="B38" s="25"/>
      <c r="C38" s="25"/>
      <c r="D38" s="27" t="s">
        <v>23</v>
      </c>
      <c r="E38" s="28"/>
      <c r="F38" s="28"/>
      <c r="G38" s="28"/>
      <c r="H38" s="28"/>
      <c r="I38" s="28"/>
      <c r="J38" s="28"/>
      <c r="K38" s="29"/>
      <c r="L38" s="10">
        <f>COUNTIF(M9:M33,"ІІІ ур")</f>
        <v>2</v>
      </c>
      <c r="M38" s="23">
        <f>(L38/L35)*100</f>
        <v>8</v>
      </c>
      <c r="N38" s="27" t="s">
        <v>23</v>
      </c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9"/>
      <c r="AB38" s="10">
        <f>COUNTIF(AC9:AC33,"ІІІ ур")</f>
        <v>3</v>
      </c>
      <c r="AC38" s="23">
        <f>(AB38/AB35)*100</f>
        <v>12</v>
      </c>
      <c r="AD38" s="27" t="s">
        <v>23</v>
      </c>
      <c r="AE38" s="28"/>
      <c r="AF38" s="28"/>
      <c r="AG38" s="28"/>
      <c r="AH38" s="28"/>
      <c r="AI38" s="28"/>
      <c r="AJ38" s="28"/>
      <c r="AK38" s="28"/>
      <c r="AL38" s="28"/>
      <c r="AM38" s="29"/>
      <c r="AN38" s="10">
        <f>COUNTIF(AO9:AO33,"ІІІ ур")</f>
        <v>1</v>
      </c>
      <c r="AO38" s="4">
        <f>(AN38/AN35)*100</f>
        <v>4</v>
      </c>
      <c r="AP38" s="2"/>
      <c r="AQ38" s="2"/>
      <c r="AR38" s="2"/>
    </row>
    <row r="39" spans="2:44" x14ac:dyDescent="0.25">
      <c r="B39" s="25"/>
      <c r="C39" s="25"/>
      <c r="D39" s="27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9"/>
      <c r="AQ39" s="3" t="s">
        <v>10</v>
      </c>
      <c r="AR39" s="3" t="s">
        <v>11</v>
      </c>
    </row>
    <row r="40" spans="2:44" x14ac:dyDescent="0.25">
      <c r="B40" s="25"/>
      <c r="C40" s="25"/>
      <c r="D40" s="30" t="s">
        <v>17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2"/>
      <c r="AQ40" s="19">
        <v>23</v>
      </c>
      <c r="AR40" s="15">
        <v>100</v>
      </c>
    </row>
    <row r="41" spans="2:44" x14ac:dyDescent="0.25">
      <c r="B41" s="25"/>
      <c r="C41" s="25"/>
      <c r="D41" s="33" t="s">
        <v>18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10">
        <f>COUNTIF(AR9:AR33,"І ур")</f>
        <v>0</v>
      </c>
      <c r="AR41" s="4">
        <v>0</v>
      </c>
    </row>
    <row r="42" spans="2:44" x14ac:dyDescent="0.25">
      <c r="B42" s="25"/>
      <c r="C42" s="25"/>
      <c r="D42" s="33" t="s">
        <v>20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10">
        <f>COUNTIF(AR9:AR33,"ІІ ур")</f>
        <v>25</v>
      </c>
      <c r="AR42" s="4">
        <v>100</v>
      </c>
    </row>
    <row r="43" spans="2:44" x14ac:dyDescent="0.25">
      <c r="B43" s="26"/>
      <c r="C43" s="26"/>
      <c r="D43" s="33" t="s">
        <v>19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10">
        <f>COUNTIF(AR9:AR33,"ІІІ ур")</f>
        <v>0</v>
      </c>
      <c r="AR43" s="4">
        <v>0</v>
      </c>
    </row>
    <row r="95" spans="10:11" x14ac:dyDescent="0.25">
      <c r="J95" s="5">
        <v>1</v>
      </c>
      <c r="K95" s="5" t="s">
        <v>24</v>
      </c>
    </row>
    <row r="96" spans="10:11" x14ac:dyDescent="0.25">
      <c r="J96" s="5">
        <v>1.6</v>
      </c>
      <c r="K96" s="5" t="s">
        <v>25</v>
      </c>
    </row>
    <row r="97" spans="10:11" x14ac:dyDescent="0.25">
      <c r="J97" s="5">
        <v>2.6</v>
      </c>
      <c r="K97" s="5" t="s">
        <v>26</v>
      </c>
    </row>
  </sheetData>
  <mergeCells count="43">
    <mergeCell ref="A2:AS2"/>
    <mergeCell ref="A3:AS3"/>
    <mergeCell ref="A4:AS4"/>
    <mergeCell ref="B6:AR6"/>
    <mergeCell ref="B7:B8"/>
    <mergeCell ref="C7:C8"/>
    <mergeCell ref="D7:J7"/>
    <mergeCell ref="N7:Z7"/>
    <mergeCell ref="AD7:AL7"/>
    <mergeCell ref="AM7:AM8"/>
    <mergeCell ref="AP7:AP8"/>
    <mergeCell ref="AQ7:AQ8"/>
    <mergeCell ref="AR7:AR8"/>
    <mergeCell ref="K7:K8"/>
    <mergeCell ref="L7:L8"/>
    <mergeCell ref="AO7:AO8"/>
    <mergeCell ref="D41:AP41"/>
    <mergeCell ref="D42:AP42"/>
    <mergeCell ref="D43:AP43"/>
    <mergeCell ref="B34:B43"/>
    <mergeCell ref="C34:C43"/>
    <mergeCell ref="D34:K34"/>
    <mergeCell ref="D35:K35"/>
    <mergeCell ref="N34:AA34"/>
    <mergeCell ref="N35:AA35"/>
    <mergeCell ref="N38:AA38"/>
    <mergeCell ref="AD34:AM34"/>
    <mergeCell ref="AD35:AM35"/>
    <mergeCell ref="AD36:AM36"/>
    <mergeCell ref="D40:AP40"/>
    <mergeCell ref="AD37:AM37"/>
    <mergeCell ref="AD38:AM38"/>
    <mergeCell ref="M7:M8"/>
    <mergeCell ref="AA7:AA8"/>
    <mergeCell ref="AB7:AB8"/>
    <mergeCell ref="AC7:AC8"/>
    <mergeCell ref="AN7:AN8"/>
    <mergeCell ref="D39:AP39"/>
    <mergeCell ref="D36:K36"/>
    <mergeCell ref="D37:K37"/>
    <mergeCell ref="D38:K38"/>
    <mergeCell ref="N36:AA36"/>
    <mergeCell ref="N37:AA3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R102"/>
  <sheetViews>
    <sheetView topLeftCell="C10" zoomScale="59" zoomScaleNormal="59" workbookViewId="0">
      <selection activeCell="AQ27" sqref="AQ27"/>
    </sheetView>
  </sheetViews>
  <sheetFormatPr defaultRowHeight="15" x14ac:dyDescent="0.25"/>
  <cols>
    <col min="2" max="2" width="33.5703125" customWidth="1"/>
    <col min="3" max="3" width="6.140625" customWidth="1"/>
    <col min="4" max="4" width="8.5703125" customWidth="1"/>
    <col min="5" max="5" width="6.140625" customWidth="1"/>
    <col min="6" max="6" width="7.85546875" customWidth="1"/>
    <col min="7" max="7" width="4.85546875" customWidth="1"/>
    <col min="8" max="8" width="5.85546875" customWidth="1"/>
    <col min="9" max="9" width="9.85546875" customWidth="1"/>
    <col min="10" max="10" width="7.28515625" customWidth="1"/>
    <col min="11" max="11" width="5.7109375" customWidth="1"/>
    <col min="12" max="12" width="7.7109375" customWidth="1"/>
    <col min="13" max="22" width="7.28515625" customWidth="1"/>
    <col min="23" max="23" width="11.5703125" customWidth="1"/>
    <col min="24" max="24" width="4.140625" customWidth="1"/>
    <col min="25" max="25" width="5.85546875" customWidth="1"/>
    <col min="26" max="26" width="8.7109375" customWidth="1"/>
    <col min="27" max="27" width="7.7109375" customWidth="1"/>
    <col min="28" max="28" width="6.7109375" customWidth="1"/>
    <col min="29" max="29" width="15" customWidth="1"/>
    <col min="30" max="30" width="6.140625" customWidth="1"/>
    <col min="31" max="31" width="4.85546875" customWidth="1"/>
    <col min="32" max="32" width="6" customWidth="1"/>
    <col min="33" max="33" width="6.5703125" customWidth="1"/>
    <col min="34" max="34" width="8.28515625" customWidth="1"/>
    <col min="35" max="35" width="7" customWidth="1"/>
    <col min="36" max="36" width="11.140625" customWidth="1"/>
    <col min="37" max="37" width="10.28515625" customWidth="1"/>
    <col min="38" max="39" width="5.140625" customWidth="1"/>
    <col min="40" max="40" width="9" customWidth="1"/>
  </cols>
  <sheetData>
    <row r="2" spans="1:44" x14ac:dyDescent="0.25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</row>
    <row r="3" spans="1:44" x14ac:dyDescent="0.25">
      <c r="A3" s="38" t="s">
        <v>126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</row>
    <row r="4" spans="1:44" x14ac:dyDescent="0.25">
      <c r="A4" s="38" t="s">
        <v>127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</row>
    <row r="6" spans="1:44" x14ac:dyDescent="0.25"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</row>
    <row r="7" spans="1:44" ht="38.25" customHeight="1" x14ac:dyDescent="0.25">
      <c r="B7" s="41" t="s">
        <v>3</v>
      </c>
      <c r="C7" s="41" t="s">
        <v>4</v>
      </c>
      <c r="D7" s="41"/>
      <c r="E7" s="41"/>
      <c r="F7" s="41"/>
      <c r="G7" s="50" t="s">
        <v>12</v>
      </c>
      <c r="H7" s="52" t="s">
        <v>13</v>
      </c>
      <c r="I7" s="48" t="s">
        <v>14</v>
      </c>
      <c r="J7" s="43" t="s">
        <v>5</v>
      </c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50" t="s">
        <v>12</v>
      </c>
      <c r="Y7" s="52" t="s">
        <v>13</v>
      </c>
      <c r="Z7" s="48" t="s">
        <v>14</v>
      </c>
      <c r="AA7" s="43" t="s">
        <v>6</v>
      </c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50" t="s">
        <v>12</v>
      </c>
      <c r="AM7" s="52" t="s">
        <v>13</v>
      </c>
      <c r="AN7" s="48" t="s">
        <v>14</v>
      </c>
      <c r="AO7" s="44" t="s">
        <v>7</v>
      </c>
      <c r="AP7" s="46" t="s">
        <v>8</v>
      </c>
      <c r="AQ7" s="47" t="s">
        <v>9</v>
      </c>
    </row>
    <row r="8" spans="1:44" ht="225" customHeight="1" x14ac:dyDescent="0.25">
      <c r="B8" s="41"/>
      <c r="C8" s="12" t="s">
        <v>56</v>
      </c>
      <c r="D8" s="12" t="s">
        <v>57</v>
      </c>
      <c r="E8" s="12" t="s">
        <v>58</v>
      </c>
      <c r="F8" s="12" t="s">
        <v>59</v>
      </c>
      <c r="G8" s="51"/>
      <c r="H8" s="53"/>
      <c r="I8" s="49"/>
      <c r="J8" s="12" t="s">
        <v>60</v>
      </c>
      <c r="K8" s="12" t="s">
        <v>61</v>
      </c>
      <c r="L8" s="12" t="s">
        <v>62</v>
      </c>
      <c r="M8" s="12" t="s">
        <v>63</v>
      </c>
      <c r="N8" s="12" t="s">
        <v>64</v>
      </c>
      <c r="O8" s="12" t="s">
        <v>76</v>
      </c>
      <c r="P8" s="12" t="s">
        <v>77</v>
      </c>
      <c r="Q8" s="12" t="s">
        <v>78</v>
      </c>
      <c r="R8" s="12" t="s">
        <v>79</v>
      </c>
      <c r="S8" s="12" t="s">
        <v>80</v>
      </c>
      <c r="T8" s="12" t="s">
        <v>81</v>
      </c>
      <c r="U8" s="12" t="s">
        <v>82</v>
      </c>
      <c r="V8" s="12" t="s">
        <v>83</v>
      </c>
      <c r="W8" s="12" t="s">
        <v>84</v>
      </c>
      <c r="X8" s="51"/>
      <c r="Y8" s="53"/>
      <c r="Z8" s="49"/>
      <c r="AA8" s="12" t="s">
        <v>65</v>
      </c>
      <c r="AB8" s="12" t="s">
        <v>66</v>
      </c>
      <c r="AC8" s="12" t="s">
        <v>67</v>
      </c>
      <c r="AD8" s="12" t="s">
        <v>68</v>
      </c>
      <c r="AE8" s="12" t="s">
        <v>69</v>
      </c>
      <c r="AF8" s="12" t="s">
        <v>70</v>
      </c>
      <c r="AG8" s="12" t="s">
        <v>71</v>
      </c>
      <c r="AH8" s="12" t="s">
        <v>72</v>
      </c>
      <c r="AI8" s="12" t="s">
        <v>73</v>
      </c>
      <c r="AJ8" s="12" t="s">
        <v>74</v>
      </c>
      <c r="AK8" s="12" t="s">
        <v>75</v>
      </c>
      <c r="AL8" s="51"/>
      <c r="AM8" s="53"/>
      <c r="AN8" s="49"/>
      <c r="AO8" s="45"/>
      <c r="AP8" s="46"/>
      <c r="AQ8" s="47"/>
    </row>
    <row r="9" spans="1:44" x14ac:dyDescent="0.25">
      <c r="B9" s="1" t="s">
        <v>89</v>
      </c>
      <c r="C9" s="1">
        <v>2</v>
      </c>
      <c r="D9" s="1">
        <v>2</v>
      </c>
      <c r="E9" s="1">
        <v>2</v>
      </c>
      <c r="F9" s="1">
        <v>2</v>
      </c>
      <c r="G9" s="6">
        <f>SUM(C9:F9)</f>
        <v>8</v>
      </c>
      <c r="H9" s="8">
        <f>AVERAGE(C9:F9)</f>
        <v>2</v>
      </c>
      <c r="I9" s="11" t="s">
        <v>85</v>
      </c>
      <c r="J9" s="1">
        <v>3</v>
      </c>
      <c r="K9" s="1">
        <v>3</v>
      </c>
      <c r="L9" s="1">
        <v>3</v>
      </c>
      <c r="M9" s="1">
        <v>3</v>
      </c>
      <c r="N9" s="1">
        <v>3</v>
      </c>
      <c r="O9" s="1">
        <v>3</v>
      </c>
      <c r="P9" s="1">
        <v>3</v>
      </c>
      <c r="Q9" s="1">
        <v>3</v>
      </c>
      <c r="R9" s="1">
        <v>3</v>
      </c>
      <c r="S9" s="1">
        <v>3</v>
      </c>
      <c r="T9" s="1">
        <v>3</v>
      </c>
      <c r="U9" s="1">
        <v>3</v>
      </c>
      <c r="V9" s="1">
        <v>3</v>
      </c>
      <c r="W9" s="1">
        <v>3</v>
      </c>
      <c r="X9" s="6">
        <f>SUM(J9:W9)</f>
        <v>42</v>
      </c>
      <c r="Y9" s="8">
        <f>AVERAGE(J9:W9)</f>
        <v>3</v>
      </c>
      <c r="Z9" s="11" t="str">
        <f t="shared" ref="Z9:Z38" si="0">IF(R9="","",VLOOKUP(Y9,$I$100:$J$102,2,TRUE))</f>
        <v>ІІІ ур</v>
      </c>
      <c r="AA9" s="1">
        <v>3</v>
      </c>
      <c r="AB9" s="1">
        <v>3</v>
      </c>
      <c r="AC9" s="1">
        <v>3</v>
      </c>
      <c r="AD9" s="1">
        <v>3</v>
      </c>
      <c r="AE9" s="1">
        <v>3</v>
      </c>
      <c r="AF9" s="1">
        <v>3</v>
      </c>
      <c r="AG9" s="1">
        <v>3</v>
      </c>
      <c r="AH9" s="1">
        <v>3</v>
      </c>
      <c r="AI9" s="1">
        <v>3</v>
      </c>
      <c r="AJ9" s="1">
        <v>3</v>
      </c>
      <c r="AK9" s="1">
        <v>3</v>
      </c>
      <c r="AL9" s="6">
        <f>SUM(AA9:AK9)</f>
        <v>33</v>
      </c>
      <c r="AM9" s="8">
        <f>AVERAGE(AA9:AK9)</f>
        <v>3</v>
      </c>
      <c r="AN9" s="11" t="str">
        <f t="shared" ref="AN9:AN38" si="1">IF(AF9="","",VLOOKUP(AM9,$I$100:$J$102,2,TRUE))</f>
        <v>ІІІ ур</v>
      </c>
      <c r="AO9" s="7">
        <f t="shared" ref="AO9:AO10" si="2">G9+X9+AL9</f>
        <v>83</v>
      </c>
      <c r="AP9" s="9">
        <f t="shared" ref="AP9:AP10" si="3">AO9/29</f>
        <v>2.8620689655172415</v>
      </c>
      <c r="AQ9" s="11" t="str">
        <f t="shared" ref="AQ9:AQ10" si="4">IF(AI9="","",VLOOKUP(AP9,$I$100:$J$102,2,TRUE))</f>
        <v>ІІІ ур</v>
      </c>
    </row>
    <row r="10" spans="1:44" x14ac:dyDescent="0.25">
      <c r="B10" s="1" t="s">
        <v>109</v>
      </c>
      <c r="C10" s="1">
        <v>3</v>
      </c>
      <c r="D10" s="1">
        <v>3</v>
      </c>
      <c r="E10" s="1">
        <v>3</v>
      </c>
      <c r="F10" s="1">
        <v>3</v>
      </c>
      <c r="G10" s="6">
        <f t="shared" ref="G10:G38" si="5">SUM(C10:F10)</f>
        <v>12</v>
      </c>
      <c r="H10" s="8">
        <f t="shared" ref="H10:H38" si="6">AVERAGE(C10:F10)</f>
        <v>3</v>
      </c>
      <c r="I10" s="11" t="s">
        <v>86</v>
      </c>
      <c r="J10" s="1">
        <v>3</v>
      </c>
      <c r="K10" s="1">
        <v>3</v>
      </c>
      <c r="L10" s="1">
        <v>3</v>
      </c>
      <c r="M10" s="1">
        <v>3</v>
      </c>
      <c r="N10" s="1">
        <v>3</v>
      </c>
      <c r="O10" s="1">
        <v>3</v>
      </c>
      <c r="P10" s="1">
        <v>3</v>
      </c>
      <c r="Q10" s="1">
        <v>3</v>
      </c>
      <c r="R10" s="1">
        <v>3</v>
      </c>
      <c r="S10" s="1">
        <v>3</v>
      </c>
      <c r="T10" s="1">
        <v>3</v>
      </c>
      <c r="U10" s="1">
        <v>3</v>
      </c>
      <c r="V10" s="1">
        <v>3</v>
      </c>
      <c r="W10" s="1">
        <v>3</v>
      </c>
      <c r="X10" s="6">
        <f t="shared" ref="X10:X38" si="7">SUM(J10:W10)</f>
        <v>42</v>
      </c>
      <c r="Y10" s="8">
        <f t="shared" ref="Y10:Y38" si="8">AVERAGE(J10:W10)</f>
        <v>3</v>
      </c>
      <c r="Z10" s="11" t="str">
        <f t="shared" si="0"/>
        <v>ІІІ ур</v>
      </c>
      <c r="AA10" s="1">
        <v>3</v>
      </c>
      <c r="AB10" s="1">
        <v>3</v>
      </c>
      <c r="AC10" s="1">
        <v>3</v>
      </c>
      <c r="AD10" s="1">
        <v>3</v>
      </c>
      <c r="AE10" s="1">
        <v>3</v>
      </c>
      <c r="AF10" s="1">
        <v>3</v>
      </c>
      <c r="AG10" s="1">
        <v>3</v>
      </c>
      <c r="AH10" s="1">
        <v>3</v>
      </c>
      <c r="AI10" s="1">
        <v>3</v>
      </c>
      <c r="AJ10" s="1">
        <v>3</v>
      </c>
      <c r="AK10" s="1">
        <v>3</v>
      </c>
      <c r="AL10" s="6">
        <f t="shared" ref="AL10:AL38" si="9">SUM(AA10:AK10)</f>
        <v>33</v>
      </c>
      <c r="AM10" s="8">
        <f t="shared" ref="AM10:AM38" si="10">AVERAGE(AA10:AK10)</f>
        <v>3</v>
      </c>
      <c r="AN10" s="11" t="str">
        <f t="shared" si="1"/>
        <v>ІІІ ур</v>
      </c>
      <c r="AO10" s="7">
        <f t="shared" si="2"/>
        <v>87</v>
      </c>
      <c r="AP10" s="9">
        <f t="shared" si="3"/>
        <v>3</v>
      </c>
      <c r="AQ10" s="11" t="str">
        <f t="shared" si="4"/>
        <v>ІІІ ур</v>
      </c>
    </row>
    <row r="11" spans="1:44" x14ac:dyDescent="0.25">
      <c r="B11" s="1" t="s">
        <v>91</v>
      </c>
      <c r="C11" s="1">
        <v>3</v>
      </c>
      <c r="D11" s="1">
        <v>3</v>
      </c>
      <c r="E11" s="1">
        <v>3</v>
      </c>
      <c r="F11" s="1">
        <v>3</v>
      </c>
      <c r="G11" s="6">
        <f t="shared" si="5"/>
        <v>12</v>
      </c>
      <c r="H11" s="8">
        <f t="shared" si="6"/>
        <v>3</v>
      </c>
      <c r="I11" s="11" t="s">
        <v>86</v>
      </c>
      <c r="J11" s="1">
        <v>3</v>
      </c>
      <c r="K11" s="1">
        <v>3</v>
      </c>
      <c r="L11" s="1">
        <v>3</v>
      </c>
      <c r="M11" s="1">
        <v>3</v>
      </c>
      <c r="N11" s="1">
        <v>3</v>
      </c>
      <c r="O11" s="1">
        <v>3</v>
      </c>
      <c r="P11" s="1">
        <v>3</v>
      </c>
      <c r="Q11" s="1">
        <v>3</v>
      </c>
      <c r="R11" s="1">
        <v>3</v>
      </c>
      <c r="S11" s="1">
        <v>3</v>
      </c>
      <c r="T11" s="1">
        <v>3</v>
      </c>
      <c r="U11" s="1">
        <v>3</v>
      </c>
      <c r="V11" s="1">
        <v>3</v>
      </c>
      <c r="W11" s="1">
        <v>3</v>
      </c>
      <c r="X11" s="6">
        <f t="shared" si="7"/>
        <v>42</v>
      </c>
      <c r="Y11" s="8">
        <f t="shared" si="8"/>
        <v>3</v>
      </c>
      <c r="Z11" s="11" t="str">
        <f t="shared" si="0"/>
        <v>ІІІ ур</v>
      </c>
      <c r="AA11" s="1">
        <v>3</v>
      </c>
      <c r="AB11" s="1">
        <v>3</v>
      </c>
      <c r="AC11" s="1">
        <v>3</v>
      </c>
      <c r="AD11" s="1">
        <v>3</v>
      </c>
      <c r="AE11" s="1">
        <v>3</v>
      </c>
      <c r="AF11" s="1">
        <v>3</v>
      </c>
      <c r="AG11" s="1">
        <v>3</v>
      </c>
      <c r="AH11" s="1">
        <v>3</v>
      </c>
      <c r="AI11" s="1">
        <v>3</v>
      </c>
      <c r="AJ11" s="1">
        <v>3</v>
      </c>
      <c r="AK11" s="1">
        <v>3</v>
      </c>
      <c r="AL11" s="6">
        <f t="shared" si="9"/>
        <v>33</v>
      </c>
      <c r="AM11" s="8">
        <f t="shared" si="10"/>
        <v>3</v>
      </c>
      <c r="AN11" s="11" t="str">
        <f t="shared" si="1"/>
        <v>ІІІ ур</v>
      </c>
      <c r="AO11" s="7">
        <f>G11+X11+AL11</f>
        <v>87</v>
      </c>
      <c r="AP11" s="9">
        <f t="shared" ref="AP11" si="11">AO11/29</f>
        <v>3</v>
      </c>
      <c r="AQ11" s="11" t="str">
        <f t="shared" ref="AQ11" si="12">IF(AI11="","",VLOOKUP(AP11,$I$100:$J$102,2,TRUE))</f>
        <v>ІІІ ур</v>
      </c>
    </row>
    <row r="12" spans="1:44" x14ac:dyDescent="0.25">
      <c r="B12" s="22" t="s">
        <v>97</v>
      </c>
      <c r="C12" s="1">
        <v>3</v>
      </c>
      <c r="D12" s="1">
        <v>3</v>
      </c>
      <c r="E12" s="1">
        <v>3</v>
      </c>
      <c r="F12" s="1">
        <v>3</v>
      </c>
      <c r="G12" s="6">
        <f t="shared" si="5"/>
        <v>12</v>
      </c>
      <c r="H12" s="8">
        <f t="shared" si="6"/>
        <v>3</v>
      </c>
      <c r="I12" s="11" t="s">
        <v>86</v>
      </c>
      <c r="J12" s="1">
        <v>3</v>
      </c>
      <c r="K12" s="1">
        <v>3</v>
      </c>
      <c r="L12" s="1">
        <v>3</v>
      </c>
      <c r="M12" s="1">
        <v>3</v>
      </c>
      <c r="N12" s="1">
        <v>3</v>
      </c>
      <c r="O12" s="1">
        <v>3</v>
      </c>
      <c r="P12" s="1">
        <v>3</v>
      </c>
      <c r="Q12" s="1">
        <v>3</v>
      </c>
      <c r="R12" s="1">
        <v>3</v>
      </c>
      <c r="S12" s="1">
        <v>3</v>
      </c>
      <c r="T12" s="1">
        <v>3</v>
      </c>
      <c r="U12" s="1">
        <v>3</v>
      </c>
      <c r="V12" s="1">
        <v>3</v>
      </c>
      <c r="W12" s="1">
        <v>3</v>
      </c>
      <c r="X12" s="6">
        <f t="shared" si="7"/>
        <v>42</v>
      </c>
      <c r="Y12" s="8">
        <f t="shared" si="8"/>
        <v>3</v>
      </c>
      <c r="Z12" s="11" t="str">
        <f t="shared" si="0"/>
        <v>ІІІ ур</v>
      </c>
      <c r="AA12" s="1">
        <v>3</v>
      </c>
      <c r="AB12" s="1">
        <v>3</v>
      </c>
      <c r="AC12" s="1">
        <v>3</v>
      </c>
      <c r="AD12" s="1">
        <v>3</v>
      </c>
      <c r="AE12" s="1">
        <v>3</v>
      </c>
      <c r="AF12" s="1">
        <v>3</v>
      </c>
      <c r="AG12" s="1">
        <v>3</v>
      </c>
      <c r="AH12" s="1">
        <v>3</v>
      </c>
      <c r="AI12" s="1">
        <v>3</v>
      </c>
      <c r="AJ12" s="1">
        <v>3</v>
      </c>
      <c r="AK12" s="1">
        <v>3</v>
      </c>
      <c r="AL12" s="6">
        <f t="shared" si="9"/>
        <v>33</v>
      </c>
      <c r="AM12" s="8">
        <f t="shared" si="10"/>
        <v>3</v>
      </c>
      <c r="AN12" s="11" t="str">
        <f t="shared" si="1"/>
        <v>ІІІ ур</v>
      </c>
      <c r="AO12" s="7">
        <f t="shared" ref="AO12:AO38" si="13">G12+X12+AL12</f>
        <v>87</v>
      </c>
      <c r="AP12" s="9">
        <f t="shared" ref="AP12:AP38" si="14">AO12/29</f>
        <v>3</v>
      </c>
      <c r="AQ12" s="11" t="str">
        <f t="shared" ref="AQ12:AQ38" si="15">IF(AI12="","",VLOOKUP(AP12,$I$100:$J$102,2,TRUE))</f>
        <v>ІІІ ур</v>
      </c>
    </row>
    <row r="13" spans="1:44" x14ac:dyDescent="0.25">
      <c r="B13" s="22" t="s">
        <v>100</v>
      </c>
      <c r="C13" s="1">
        <v>3</v>
      </c>
      <c r="D13" s="1">
        <v>3</v>
      </c>
      <c r="E13" s="1">
        <v>3</v>
      </c>
      <c r="F13" s="1">
        <v>3</v>
      </c>
      <c r="G13" s="6">
        <f t="shared" si="5"/>
        <v>12</v>
      </c>
      <c r="H13" s="8">
        <f t="shared" si="6"/>
        <v>3</v>
      </c>
      <c r="I13" s="11" t="s">
        <v>86</v>
      </c>
      <c r="J13" s="1">
        <v>3</v>
      </c>
      <c r="K13" s="1">
        <v>3</v>
      </c>
      <c r="L13" s="1">
        <v>3</v>
      </c>
      <c r="M13" s="1">
        <v>3</v>
      </c>
      <c r="N13" s="1">
        <v>3</v>
      </c>
      <c r="O13" s="1">
        <v>3</v>
      </c>
      <c r="P13" s="1">
        <v>3</v>
      </c>
      <c r="Q13" s="1">
        <v>3</v>
      </c>
      <c r="R13" s="1">
        <v>3</v>
      </c>
      <c r="S13" s="1">
        <v>3</v>
      </c>
      <c r="T13" s="1">
        <v>3</v>
      </c>
      <c r="U13" s="1">
        <v>3</v>
      </c>
      <c r="V13" s="1">
        <v>3</v>
      </c>
      <c r="W13" s="1">
        <v>3</v>
      </c>
      <c r="X13" s="6">
        <f t="shared" si="7"/>
        <v>42</v>
      </c>
      <c r="Y13" s="8">
        <f t="shared" si="8"/>
        <v>3</v>
      </c>
      <c r="Z13" s="11" t="str">
        <f t="shared" si="0"/>
        <v>ІІІ ур</v>
      </c>
      <c r="AA13" s="1">
        <v>3</v>
      </c>
      <c r="AB13" s="1">
        <v>3</v>
      </c>
      <c r="AC13" s="1">
        <v>3</v>
      </c>
      <c r="AD13" s="1">
        <v>3</v>
      </c>
      <c r="AE13" s="1">
        <v>3</v>
      </c>
      <c r="AF13" s="1">
        <v>3</v>
      </c>
      <c r="AG13" s="1">
        <v>3</v>
      </c>
      <c r="AH13" s="1">
        <v>3</v>
      </c>
      <c r="AI13" s="1">
        <v>3</v>
      </c>
      <c r="AJ13" s="1">
        <v>3</v>
      </c>
      <c r="AK13" s="1">
        <v>3</v>
      </c>
      <c r="AL13" s="6">
        <f t="shared" si="9"/>
        <v>33</v>
      </c>
      <c r="AM13" s="8">
        <f t="shared" si="10"/>
        <v>3</v>
      </c>
      <c r="AN13" s="11" t="str">
        <f t="shared" si="1"/>
        <v>ІІІ ур</v>
      </c>
      <c r="AO13" s="7">
        <f t="shared" si="13"/>
        <v>87</v>
      </c>
      <c r="AP13" s="9">
        <f t="shared" si="14"/>
        <v>3</v>
      </c>
      <c r="AQ13" s="11" t="str">
        <f t="shared" si="15"/>
        <v>ІІІ ур</v>
      </c>
    </row>
    <row r="14" spans="1:44" x14ac:dyDescent="0.25">
      <c r="B14" s="22" t="s">
        <v>112</v>
      </c>
      <c r="C14" s="1">
        <v>3</v>
      </c>
      <c r="D14" s="1">
        <v>3</v>
      </c>
      <c r="E14" s="1">
        <v>3</v>
      </c>
      <c r="F14" s="1">
        <v>3</v>
      </c>
      <c r="G14" s="6">
        <f t="shared" si="5"/>
        <v>12</v>
      </c>
      <c r="H14" s="8">
        <f t="shared" si="6"/>
        <v>3</v>
      </c>
      <c r="I14" s="11" t="s">
        <v>86</v>
      </c>
      <c r="J14" s="1">
        <v>3</v>
      </c>
      <c r="K14" s="1">
        <v>3</v>
      </c>
      <c r="L14" s="1">
        <v>3</v>
      </c>
      <c r="M14" s="1">
        <v>3</v>
      </c>
      <c r="N14" s="1">
        <v>3</v>
      </c>
      <c r="O14" s="1">
        <v>3</v>
      </c>
      <c r="P14" s="1">
        <v>3</v>
      </c>
      <c r="Q14" s="1">
        <v>3</v>
      </c>
      <c r="R14" s="1">
        <v>3</v>
      </c>
      <c r="S14" s="1">
        <v>3</v>
      </c>
      <c r="T14" s="1">
        <v>3</v>
      </c>
      <c r="U14" s="1">
        <v>3</v>
      </c>
      <c r="V14" s="1">
        <v>3</v>
      </c>
      <c r="W14" s="1">
        <v>3</v>
      </c>
      <c r="X14" s="6">
        <f t="shared" si="7"/>
        <v>42</v>
      </c>
      <c r="Y14" s="8">
        <f t="shared" si="8"/>
        <v>3</v>
      </c>
      <c r="Z14" s="11" t="str">
        <f t="shared" si="0"/>
        <v>ІІІ ур</v>
      </c>
      <c r="AA14" s="1">
        <v>3</v>
      </c>
      <c r="AB14" s="1">
        <v>3</v>
      </c>
      <c r="AC14" s="1">
        <v>3</v>
      </c>
      <c r="AD14" s="1">
        <v>3</v>
      </c>
      <c r="AE14" s="1">
        <v>3</v>
      </c>
      <c r="AF14" s="1">
        <v>3</v>
      </c>
      <c r="AG14" s="1">
        <v>3</v>
      </c>
      <c r="AH14" s="1">
        <v>3</v>
      </c>
      <c r="AI14" s="1">
        <v>3</v>
      </c>
      <c r="AJ14" s="1">
        <v>3</v>
      </c>
      <c r="AK14" s="1">
        <v>3</v>
      </c>
      <c r="AL14" s="6">
        <f t="shared" si="9"/>
        <v>33</v>
      </c>
      <c r="AM14" s="8">
        <f t="shared" si="10"/>
        <v>3</v>
      </c>
      <c r="AN14" s="11" t="str">
        <f t="shared" si="1"/>
        <v>ІІІ ур</v>
      </c>
      <c r="AO14" s="7">
        <f t="shared" si="13"/>
        <v>87</v>
      </c>
      <c r="AP14" s="9">
        <f t="shared" si="14"/>
        <v>3</v>
      </c>
      <c r="AQ14" s="11" t="str">
        <f t="shared" si="15"/>
        <v>ІІІ ур</v>
      </c>
    </row>
    <row r="15" spans="1:44" x14ac:dyDescent="0.25">
      <c r="B15" s="1" t="s">
        <v>113</v>
      </c>
      <c r="C15" s="1">
        <v>3</v>
      </c>
      <c r="D15" s="1">
        <v>3</v>
      </c>
      <c r="E15" s="1">
        <v>3</v>
      </c>
      <c r="F15" s="1">
        <v>3</v>
      </c>
      <c r="G15" s="6">
        <f t="shared" si="5"/>
        <v>12</v>
      </c>
      <c r="H15" s="8">
        <f t="shared" si="6"/>
        <v>3</v>
      </c>
      <c r="I15" s="11" t="s">
        <v>86</v>
      </c>
      <c r="J15" s="1">
        <v>3</v>
      </c>
      <c r="K15" s="1">
        <v>3</v>
      </c>
      <c r="L15" s="1">
        <v>3</v>
      </c>
      <c r="M15" s="1">
        <v>3</v>
      </c>
      <c r="N15" s="1">
        <v>3</v>
      </c>
      <c r="O15" s="1">
        <v>3</v>
      </c>
      <c r="P15" s="1">
        <v>3</v>
      </c>
      <c r="Q15" s="1">
        <v>3</v>
      </c>
      <c r="R15" s="1">
        <v>3</v>
      </c>
      <c r="S15" s="1">
        <v>3</v>
      </c>
      <c r="T15" s="1">
        <v>3</v>
      </c>
      <c r="U15" s="1">
        <v>3</v>
      </c>
      <c r="V15" s="1">
        <v>3</v>
      </c>
      <c r="W15" s="1">
        <v>3</v>
      </c>
      <c r="X15" s="6">
        <f t="shared" si="7"/>
        <v>42</v>
      </c>
      <c r="Y15" s="8">
        <f t="shared" si="8"/>
        <v>3</v>
      </c>
      <c r="Z15" s="11" t="str">
        <f t="shared" si="0"/>
        <v>ІІІ ур</v>
      </c>
      <c r="AA15" s="1">
        <v>3</v>
      </c>
      <c r="AB15" s="1">
        <v>3</v>
      </c>
      <c r="AC15" s="1">
        <v>3</v>
      </c>
      <c r="AD15" s="1">
        <v>3</v>
      </c>
      <c r="AE15" s="1">
        <v>3</v>
      </c>
      <c r="AF15" s="1">
        <v>3</v>
      </c>
      <c r="AG15" s="1">
        <v>3</v>
      </c>
      <c r="AH15" s="1">
        <v>3</v>
      </c>
      <c r="AI15" s="1">
        <v>3</v>
      </c>
      <c r="AJ15" s="1">
        <v>3</v>
      </c>
      <c r="AK15" s="1">
        <v>3</v>
      </c>
      <c r="AL15" s="6">
        <f t="shared" si="9"/>
        <v>33</v>
      </c>
      <c r="AM15" s="8">
        <f t="shared" si="10"/>
        <v>3</v>
      </c>
      <c r="AN15" s="11" t="str">
        <f t="shared" si="1"/>
        <v>ІІІ ур</v>
      </c>
      <c r="AO15" s="7">
        <f t="shared" si="13"/>
        <v>87</v>
      </c>
      <c r="AP15" s="9">
        <f t="shared" si="14"/>
        <v>3</v>
      </c>
      <c r="AQ15" s="11" t="str">
        <f t="shared" si="15"/>
        <v>ІІІ ур</v>
      </c>
    </row>
    <row r="16" spans="1:44" x14ac:dyDescent="0.25">
      <c r="B16" s="1" t="s">
        <v>114</v>
      </c>
      <c r="C16" s="1">
        <v>3</v>
      </c>
      <c r="D16" s="1">
        <v>3</v>
      </c>
      <c r="E16" s="1">
        <v>3</v>
      </c>
      <c r="F16" s="1">
        <v>3</v>
      </c>
      <c r="G16" s="6">
        <f t="shared" si="5"/>
        <v>12</v>
      </c>
      <c r="H16" s="8">
        <f t="shared" si="6"/>
        <v>3</v>
      </c>
      <c r="I16" s="11" t="s">
        <v>86</v>
      </c>
      <c r="J16" s="1">
        <v>3</v>
      </c>
      <c r="K16" s="1">
        <v>3</v>
      </c>
      <c r="L16" s="1">
        <v>3</v>
      </c>
      <c r="M16" s="1">
        <v>3</v>
      </c>
      <c r="N16" s="1">
        <v>3</v>
      </c>
      <c r="O16" s="1">
        <v>3</v>
      </c>
      <c r="P16" s="1">
        <v>3</v>
      </c>
      <c r="Q16" s="1">
        <v>3</v>
      </c>
      <c r="R16" s="1">
        <v>3</v>
      </c>
      <c r="S16" s="1">
        <v>3</v>
      </c>
      <c r="T16" s="1">
        <v>3</v>
      </c>
      <c r="U16" s="1">
        <v>3</v>
      </c>
      <c r="V16" s="1">
        <v>3</v>
      </c>
      <c r="W16" s="1">
        <v>3</v>
      </c>
      <c r="X16" s="6">
        <f t="shared" si="7"/>
        <v>42</v>
      </c>
      <c r="Y16" s="8">
        <f t="shared" si="8"/>
        <v>3</v>
      </c>
      <c r="Z16" s="11" t="str">
        <f t="shared" si="0"/>
        <v>ІІІ ур</v>
      </c>
      <c r="AA16" s="1">
        <v>3</v>
      </c>
      <c r="AB16" s="1">
        <v>3</v>
      </c>
      <c r="AC16" s="1">
        <v>3</v>
      </c>
      <c r="AD16" s="1">
        <v>3</v>
      </c>
      <c r="AE16" s="1">
        <v>3</v>
      </c>
      <c r="AF16" s="1">
        <v>3</v>
      </c>
      <c r="AG16" s="1">
        <v>3</v>
      </c>
      <c r="AH16" s="1">
        <v>3</v>
      </c>
      <c r="AI16" s="1">
        <v>3</v>
      </c>
      <c r="AJ16" s="1">
        <v>3</v>
      </c>
      <c r="AK16" s="1">
        <v>3</v>
      </c>
      <c r="AL16" s="6">
        <f t="shared" si="9"/>
        <v>33</v>
      </c>
      <c r="AM16" s="8">
        <f t="shared" si="10"/>
        <v>3</v>
      </c>
      <c r="AN16" s="11" t="str">
        <f t="shared" si="1"/>
        <v>ІІІ ур</v>
      </c>
      <c r="AO16" s="7">
        <f t="shared" si="13"/>
        <v>87</v>
      </c>
      <c r="AP16" s="9">
        <f t="shared" si="14"/>
        <v>3</v>
      </c>
      <c r="AQ16" s="11" t="str">
        <f t="shared" si="15"/>
        <v>ІІІ ур</v>
      </c>
    </row>
    <row r="17" spans="2:43" x14ac:dyDescent="0.25">
      <c r="B17" s="1" t="s">
        <v>103</v>
      </c>
      <c r="C17" s="1">
        <v>3</v>
      </c>
      <c r="D17" s="1">
        <v>3</v>
      </c>
      <c r="E17" s="1">
        <v>3</v>
      </c>
      <c r="F17" s="1">
        <v>3</v>
      </c>
      <c r="G17" s="6">
        <f t="shared" si="5"/>
        <v>12</v>
      </c>
      <c r="H17" s="8">
        <f t="shared" si="6"/>
        <v>3</v>
      </c>
      <c r="I17" s="11" t="s">
        <v>86</v>
      </c>
      <c r="J17" s="1">
        <v>3</v>
      </c>
      <c r="K17" s="1">
        <v>3</v>
      </c>
      <c r="L17" s="1">
        <v>3</v>
      </c>
      <c r="M17" s="1">
        <v>3</v>
      </c>
      <c r="N17" s="1">
        <v>3</v>
      </c>
      <c r="O17" s="1">
        <v>3</v>
      </c>
      <c r="P17" s="1">
        <v>3</v>
      </c>
      <c r="Q17" s="1">
        <v>3</v>
      </c>
      <c r="R17" s="1">
        <v>3</v>
      </c>
      <c r="S17" s="1">
        <v>3</v>
      </c>
      <c r="T17" s="1">
        <v>3</v>
      </c>
      <c r="U17" s="1">
        <v>3</v>
      </c>
      <c r="V17" s="1">
        <v>3</v>
      </c>
      <c r="W17" s="1">
        <v>3</v>
      </c>
      <c r="X17" s="6">
        <f t="shared" si="7"/>
        <v>42</v>
      </c>
      <c r="Y17" s="8">
        <f t="shared" si="8"/>
        <v>3</v>
      </c>
      <c r="Z17" s="11" t="str">
        <f t="shared" si="0"/>
        <v>ІІІ ур</v>
      </c>
      <c r="AA17" s="1">
        <v>3</v>
      </c>
      <c r="AB17" s="1">
        <v>3</v>
      </c>
      <c r="AC17" s="1">
        <v>3</v>
      </c>
      <c r="AD17" s="1">
        <v>3</v>
      </c>
      <c r="AE17" s="1">
        <v>3</v>
      </c>
      <c r="AF17" s="1">
        <v>3</v>
      </c>
      <c r="AG17" s="1">
        <v>3</v>
      </c>
      <c r="AH17" s="1">
        <v>3</v>
      </c>
      <c r="AI17" s="1">
        <v>3</v>
      </c>
      <c r="AJ17" s="1">
        <v>3</v>
      </c>
      <c r="AK17" s="1">
        <v>3</v>
      </c>
      <c r="AL17" s="6">
        <f t="shared" si="9"/>
        <v>33</v>
      </c>
      <c r="AM17" s="8">
        <f t="shared" si="10"/>
        <v>3</v>
      </c>
      <c r="AN17" s="11" t="str">
        <f t="shared" si="1"/>
        <v>ІІІ ур</v>
      </c>
      <c r="AO17" s="7">
        <f t="shared" si="13"/>
        <v>87</v>
      </c>
      <c r="AP17" s="9">
        <f t="shared" si="14"/>
        <v>3</v>
      </c>
      <c r="AQ17" s="11" t="str">
        <f t="shared" si="15"/>
        <v>ІІІ ур</v>
      </c>
    </row>
    <row r="18" spans="2:43" x14ac:dyDescent="0.25">
      <c r="B18" s="22" t="s">
        <v>128</v>
      </c>
      <c r="C18" s="1">
        <v>3</v>
      </c>
      <c r="D18" s="1">
        <v>3</v>
      </c>
      <c r="E18" s="1">
        <v>3</v>
      </c>
      <c r="F18" s="1">
        <v>3</v>
      </c>
      <c r="G18" s="6">
        <f t="shared" si="5"/>
        <v>12</v>
      </c>
      <c r="H18" s="8">
        <f t="shared" si="6"/>
        <v>3</v>
      </c>
      <c r="I18" s="11" t="s">
        <v>86</v>
      </c>
      <c r="J18" s="1">
        <v>3</v>
      </c>
      <c r="K18" s="1">
        <v>3</v>
      </c>
      <c r="L18" s="1">
        <v>3</v>
      </c>
      <c r="M18" s="1">
        <v>3</v>
      </c>
      <c r="N18" s="1">
        <v>3</v>
      </c>
      <c r="O18" s="1">
        <v>3</v>
      </c>
      <c r="P18" s="1">
        <v>3</v>
      </c>
      <c r="Q18" s="1">
        <v>3</v>
      </c>
      <c r="R18" s="1">
        <v>3</v>
      </c>
      <c r="S18" s="1">
        <v>3</v>
      </c>
      <c r="T18" s="1">
        <v>3</v>
      </c>
      <c r="U18" s="1">
        <v>3</v>
      </c>
      <c r="V18" s="1">
        <v>3</v>
      </c>
      <c r="W18" s="1">
        <v>3</v>
      </c>
      <c r="X18" s="6">
        <f t="shared" si="7"/>
        <v>42</v>
      </c>
      <c r="Y18" s="8">
        <f t="shared" si="8"/>
        <v>3</v>
      </c>
      <c r="Z18" s="11" t="str">
        <f t="shared" si="0"/>
        <v>ІІІ ур</v>
      </c>
      <c r="AA18" s="1">
        <v>3</v>
      </c>
      <c r="AB18" s="1">
        <v>3</v>
      </c>
      <c r="AC18" s="1">
        <v>3</v>
      </c>
      <c r="AD18" s="1">
        <v>3</v>
      </c>
      <c r="AE18" s="1">
        <v>3</v>
      </c>
      <c r="AF18" s="1">
        <v>3</v>
      </c>
      <c r="AG18" s="1">
        <v>3</v>
      </c>
      <c r="AH18" s="1">
        <v>3</v>
      </c>
      <c r="AI18" s="1">
        <v>3</v>
      </c>
      <c r="AJ18" s="1">
        <v>3</v>
      </c>
      <c r="AK18" s="1">
        <v>3</v>
      </c>
      <c r="AL18" s="6">
        <f t="shared" si="9"/>
        <v>33</v>
      </c>
      <c r="AM18" s="8">
        <f t="shared" si="10"/>
        <v>3</v>
      </c>
      <c r="AN18" s="11" t="str">
        <f t="shared" si="1"/>
        <v>ІІІ ур</v>
      </c>
      <c r="AO18" s="7">
        <f t="shared" si="13"/>
        <v>87</v>
      </c>
      <c r="AP18" s="9">
        <f t="shared" si="14"/>
        <v>3</v>
      </c>
      <c r="AQ18" s="11" t="str">
        <f t="shared" si="15"/>
        <v>ІІІ ур</v>
      </c>
    </row>
    <row r="19" spans="2:43" x14ac:dyDescent="0.25">
      <c r="B19" s="1" t="s">
        <v>129</v>
      </c>
      <c r="C19" s="1">
        <v>3</v>
      </c>
      <c r="D19" s="1">
        <v>3</v>
      </c>
      <c r="E19" s="1">
        <v>3</v>
      </c>
      <c r="F19" s="1">
        <v>3</v>
      </c>
      <c r="G19" s="6">
        <f t="shared" si="5"/>
        <v>12</v>
      </c>
      <c r="H19" s="8">
        <f t="shared" si="6"/>
        <v>3</v>
      </c>
      <c r="I19" s="11" t="s">
        <v>86</v>
      </c>
      <c r="J19" s="1">
        <v>3</v>
      </c>
      <c r="K19" s="1">
        <v>3</v>
      </c>
      <c r="L19" s="1">
        <v>3</v>
      </c>
      <c r="M19" s="1">
        <v>3</v>
      </c>
      <c r="N19" s="1">
        <v>3</v>
      </c>
      <c r="O19" s="1">
        <v>3</v>
      </c>
      <c r="P19" s="1">
        <v>3</v>
      </c>
      <c r="Q19" s="1">
        <v>3</v>
      </c>
      <c r="R19" s="1">
        <v>3</v>
      </c>
      <c r="S19" s="1">
        <v>3</v>
      </c>
      <c r="T19" s="1">
        <v>3</v>
      </c>
      <c r="U19" s="1">
        <v>3</v>
      </c>
      <c r="V19" s="1">
        <v>3</v>
      </c>
      <c r="W19" s="1">
        <v>3</v>
      </c>
      <c r="X19" s="6">
        <f t="shared" si="7"/>
        <v>42</v>
      </c>
      <c r="Y19" s="8">
        <f t="shared" si="8"/>
        <v>3</v>
      </c>
      <c r="Z19" s="11" t="str">
        <f t="shared" si="0"/>
        <v>ІІІ ур</v>
      </c>
      <c r="AA19" s="1">
        <v>3</v>
      </c>
      <c r="AB19" s="1">
        <v>3</v>
      </c>
      <c r="AC19" s="1">
        <v>3</v>
      </c>
      <c r="AD19" s="1">
        <v>3</v>
      </c>
      <c r="AE19" s="1">
        <v>3</v>
      </c>
      <c r="AF19" s="1">
        <v>3</v>
      </c>
      <c r="AG19" s="1">
        <v>3</v>
      </c>
      <c r="AH19" s="1">
        <v>3</v>
      </c>
      <c r="AI19" s="1">
        <v>3</v>
      </c>
      <c r="AJ19" s="1">
        <v>3</v>
      </c>
      <c r="AK19" s="1">
        <v>3</v>
      </c>
      <c r="AL19" s="6">
        <f t="shared" si="9"/>
        <v>33</v>
      </c>
      <c r="AM19" s="8">
        <f t="shared" si="10"/>
        <v>3</v>
      </c>
      <c r="AN19" s="11" t="str">
        <f t="shared" si="1"/>
        <v>ІІІ ур</v>
      </c>
      <c r="AO19" s="7">
        <f t="shared" si="13"/>
        <v>87</v>
      </c>
      <c r="AP19" s="9">
        <f t="shared" si="14"/>
        <v>3</v>
      </c>
      <c r="AQ19" s="11" t="str">
        <f t="shared" si="15"/>
        <v>ІІІ ур</v>
      </c>
    </row>
    <row r="20" spans="2:43" x14ac:dyDescent="0.25">
      <c r="B20" s="22" t="s">
        <v>130</v>
      </c>
      <c r="C20" s="1">
        <v>3</v>
      </c>
      <c r="D20" s="1">
        <v>3</v>
      </c>
      <c r="E20" s="1">
        <v>3</v>
      </c>
      <c r="F20" s="1">
        <v>3</v>
      </c>
      <c r="G20" s="6">
        <f t="shared" si="5"/>
        <v>12</v>
      </c>
      <c r="H20" s="8">
        <f t="shared" si="6"/>
        <v>3</v>
      </c>
      <c r="I20" s="11" t="s">
        <v>86</v>
      </c>
      <c r="J20" s="1">
        <v>3</v>
      </c>
      <c r="K20" s="1">
        <v>3</v>
      </c>
      <c r="L20" s="1">
        <v>3</v>
      </c>
      <c r="M20" s="1">
        <v>3</v>
      </c>
      <c r="N20" s="1">
        <v>3</v>
      </c>
      <c r="O20" s="1">
        <v>3</v>
      </c>
      <c r="P20" s="1">
        <v>3</v>
      </c>
      <c r="Q20" s="1">
        <v>3</v>
      </c>
      <c r="R20" s="1">
        <v>3</v>
      </c>
      <c r="S20" s="1">
        <v>3</v>
      </c>
      <c r="T20" s="1">
        <v>3</v>
      </c>
      <c r="U20" s="1">
        <v>3</v>
      </c>
      <c r="V20" s="1">
        <v>3</v>
      </c>
      <c r="W20" s="1">
        <v>3</v>
      </c>
      <c r="X20" s="6">
        <f t="shared" si="7"/>
        <v>42</v>
      </c>
      <c r="Y20" s="8">
        <f t="shared" si="8"/>
        <v>3</v>
      </c>
      <c r="Z20" s="11" t="str">
        <f t="shared" si="0"/>
        <v>ІІІ ур</v>
      </c>
      <c r="AA20" s="1">
        <v>3</v>
      </c>
      <c r="AB20" s="1">
        <v>3</v>
      </c>
      <c r="AC20" s="1">
        <v>3</v>
      </c>
      <c r="AD20" s="1">
        <v>3</v>
      </c>
      <c r="AE20" s="1">
        <v>3</v>
      </c>
      <c r="AF20" s="1">
        <v>3</v>
      </c>
      <c r="AG20" s="1">
        <v>3</v>
      </c>
      <c r="AH20" s="1">
        <v>3</v>
      </c>
      <c r="AI20" s="1">
        <v>3</v>
      </c>
      <c r="AJ20" s="1">
        <v>3</v>
      </c>
      <c r="AK20" s="1">
        <v>3</v>
      </c>
      <c r="AL20" s="6">
        <f t="shared" si="9"/>
        <v>33</v>
      </c>
      <c r="AM20" s="8">
        <f t="shared" si="10"/>
        <v>3</v>
      </c>
      <c r="AN20" s="11" t="str">
        <f t="shared" si="1"/>
        <v>ІІІ ур</v>
      </c>
      <c r="AO20" s="7">
        <f t="shared" si="13"/>
        <v>87</v>
      </c>
      <c r="AP20" s="9">
        <f t="shared" si="14"/>
        <v>3</v>
      </c>
      <c r="AQ20" s="11" t="str">
        <f t="shared" si="15"/>
        <v>ІІІ ур</v>
      </c>
    </row>
    <row r="21" spans="2:43" x14ac:dyDescent="0.25">
      <c r="B21" s="1" t="s">
        <v>115</v>
      </c>
      <c r="C21" s="1">
        <v>3</v>
      </c>
      <c r="D21" s="1">
        <v>3</v>
      </c>
      <c r="E21" s="1">
        <v>3</v>
      </c>
      <c r="F21" s="1">
        <v>3</v>
      </c>
      <c r="G21" s="6">
        <f t="shared" si="5"/>
        <v>12</v>
      </c>
      <c r="H21" s="8">
        <f t="shared" si="6"/>
        <v>3</v>
      </c>
      <c r="I21" s="11" t="s">
        <v>86</v>
      </c>
      <c r="J21" s="1">
        <v>3</v>
      </c>
      <c r="K21" s="1">
        <v>3</v>
      </c>
      <c r="L21" s="1">
        <v>3</v>
      </c>
      <c r="M21" s="1">
        <v>3</v>
      </c>
      <c r="N21" s="1">
        <v>3</v>
      </c>
      <c r="O21" s="1">
        <v>3</v>
      </c>
      <c r="P21" s="1">
        <v>3</v>
      </c>
      <c r="Q21" s="1">
        <v>3</v>
      </c>
      <c r="R21" s="1">
        <v>3</v>
      </c>
      <c r="S21" s="1">
        <v>3</v>
      </c>
      <c r="T21" s="1">
        <v>3</v>
      </c>
      <c r="U21" s="1">
        <v>3</v>
      </c>
      <c r="V21" s="1">
        <v>3</v>
      </c>
      <c r="W21" s="1">
        <v>3</v>
      </c>
      <c r="X21" s="6">
        <f t="shared" si="7"/>
        <v>42</v>
      </c>
      <c r="Y21" s="8">
        <f t="shared" si="8"/>
        <v>3</v>
      </c>
      <c r="Z21" s="11" t="str">
        <f t="shared" si="0"/>
        <v>ІІІ ур</v>
      </c>
      <c r="AA21" s="1">
        <v>3</v>
      </c>
      <c r="AB21" s="1">
        <v>3</v>
      </c>
      <c r="AC21" s="1">
        <v>3</v>
      </c>
      <c r="AD21" s="1">
        <v>3</v>
      </c>
      <c r="AE21" s="1">
        <v>3</v>
      </c>
      <c r="AF21" s="1">
        <v>3</v>
      </c>
      <c r="AG21" s="1">
        <v>3</v>
      </c>
      <c r="AH21" s="1">
        <v>3</v>
      </c>
      <c r="AI21" s="1">
        <v>3</v>
      </c>
      <c r="AJ21" s="1">
        <v>3</v>
      </c>
      <c r="AK21" s="1">
        <v>3</v>
      </c>
      <c r="AL21" s="6">
        <f t="shared" si="9"/>
        <v>33</v>
      </c>
      <c r="AM21" s="8">
        <f t="shared" si="10"/>
        <v>3</v>
      </c>
      <c r="AN21" s="11" t="str">
        <f t="shared" si="1"/>
        <v>ІІІ ур</v>
      </c>
      <c r="AO21" s="7">
        <f t="shared" si="13"/>
        <v>87</v>
      </c>
      <c r="AP21" s="9">
        <f t="shared" si="14"/>
        <v>3</v>
      </c>
      <c r="AQ21" s="11" t="str">
        <f t="shared" si="15"/>
        <v>ІІІ ур</v>
      </c>
    </row>
    <row r="22" spans="2:43" x14ac:dyDescent="0.25">
      <c r="B22" s="1" t="s">
        <v>131</v>
      </c>
      <c r="C22" s="1">
        <v>3</v>
      </c>
      <c r="D22" s="1">
        <v>3</v>
      </c>
      <c r="E22" s="1">
        <v>3</v>
      </c>
      <c r="F22" s="1">
        <v>3</v>
      </c>
      <c r="G22" s="6">
        <f t="shared" si="5"/>
        <v>12</v>
      </c>
      <c r="H22" s="8">
        <f t="shared" si="6"/>
        <v>3</v>
      </c>
      <c r="I22" s="11" t="s">
        <v>86</v>
      </c>
      <c r="J22" s="1">
        <v>3</v>
      </c>
      <c r="K22" s="1">
        <v>3</v>
      </c>
      <c r="L22" s="1">
        <v>3</v>
      </c>
      <c r="M22" s="1">
        <v>3</v>
      </c>
      <c r="N22" s="1">
        <v>3</v>
      </c>
      <c r="O22" s="1">
        <v>3</v>
      </c>
      <c r="P22" s="1">
        <v>3</v>
      </c>
      <c r="Q22" s="1">
        <v>3</v>
      </c>
      <c r="R22" s="1">
        <v>3</v>
      </c>
      <c r="S22" s="1">
        <v>3</v>
      </c>
      <c r="T22" s="1">
        <v>3</v>
      </c>
      <c r="U22" s="1">
        <v>3</v>
      </c>
      <c r="V22" s="1">
        <v>3</v>
      </c>
      <c r="W22" s="1">
        <v>3</v>
      </c>
      <c r="X22" s="6">
        <f t="shared" si="7"/>
        <v>42</v>
      </c>
      <c r="Y22" s="8">
        <f t="shared" si="8"/>
        <v>3</v>
      </c>
      <c r="Z22" s="11" t="str">
        <f t="shared" si="0"/>
        <v>ІІІ ур</v>
      </c>
      <c r="AA22" s="1">
        <v>3</v>
      </c>
      <c r="AB22" s="1">
        <v>3</v>
      </c>
      <c r="AC22" s="1">
        <v>3</v>
      </c>
      <c r="AD22" s="1">
        <v>3</v>
      </c>
      <c r="AE22" s="1">
        <v>3</v>
      </c>
      <c r="AF22" s="1">
        <v>3</v>
      </c>
      <c r="AG22" s="1">
        <v>3</v>
      </c>
      <c r="AH22" s="1">
        <v>3</v>
      </c>
      <c r="AI22" s="1">
        <v>3</v>
      </c>
      <c r="AJ22" s="1">
        <v>3</v>
      </c>
      <c r="AK22" s="1">
        <v>3</v>
      </c>
      <c r="AL22" s="6">
        <f t="shared" si="9"/>
        <v>33</v>
      </c>
      <c r="AM22" s="8">
        <f t="shared" si="10"/>
        <v>3</v>
      </c>
      <c r="AN22" s="11" t="str">
        <f t="shared" si="1"/>
        <v>ІІІ ур</v>
      </c>
      <c r="AO22" s="7">
        <f t="shared" si="13"/>
        <v>87</v>
      </c>
      <c r="AP22" s="9">
        <f t="shared" si="14"/>
        <v>3</v>
      </c>
      <c r="AQ22" s="11" t="str">
        <f t="shared" si="15"/>
        <v>ІІІ ур</v>
      </c>
    </row>
    <row r="23" spans="2:43" x14ac:dyDescent="0.25">
      <c r="B23" s="1" t="s">
        <v>132</v>
      </c>
      <c r="C23" s="1">
        <v>3</v>
      </c>
      <c r="D23" s="1">
        <v>3</v>
      </c>
      <c r="E23" s="1">
        <v>3</v>
      </c>
      <c r="F23" s="1">
        <v>3</v>
      </c>
      <c r="G23" s="6">
        <f t="shared" si="5"/>
        <v>12</v>
      </c>
      <c r="H23" s="8">
        <f t="shared" si="6"/>
        <v>3</v>
      </c>
      <c r="I23" s="11" t="s">
        <v>86</v>
      </c>
      <c r="J23" s="1">
        <v>3</v>
      </c>
      <c r="K23" s="1">
        <v>3</v>
      </c>
      <c r="L23" s="1">
        <v>3</v>
      </c>
      <c r="M23" s="1">
        <v>3</v>
      </c>
      <c r="N23" s="1">
        <v>3</v>
      </c>
      <c r="O23" s="1">
        <v>3</v>
      </c>
      <c r="P23" s="1">
        <v>3</v>
      </c>
      <c r="Q23" s="1">
        <v>3</v>
      </c>
      <c r="R23" s="1">
        <v>3</v>
      </c>
      <c r="S23" s="1">
        <v>3</v>
      </c>
      <c r="T23" s="1">
        <v>3</v>
      </c>
      <c r="U23" s="1">
        <v>3</v>
      </c>
      <c r="V23" s="1">
        <v>3</v>
      </c>
      <c r="W23" s="1">
        <v>3</v>
      </c>
      <c r="X23" s="6">
        <f t="shared" si="7"/>
        <v>42</v>
      </c>
      <c r="Y23" s="8">
        <f t="shared" si="8"/>
        <v>3</v>
      </c>
      <c r="Z23" s="11" t="str">
        <f t="shared" si="0"/>
        <v>ІІІ ур</v>
      </c>
      <c r="AA23" s="1">
        <v>3</v>
      </c>
      <c r="AB23" s="1">
        <v>3</v>
      </c>
      <c r="AC23" s="1">
        <v>3</v>
      </c>
      <c r="AD23" s="1">
        <v>3</v>
      </c>
      <c r="AE23" s="1">
        <v>3</v>
      </c>
      <c r="AF23" s="1">
        <v>3</v>
      </c>
      <c r="AG23" s="1">
        <v>3</v>
      </c>
      <c r="AH23" s="1">
        <v>3</v>
      </c>
      <c r="AI23" s="1">
        <v>3</v>
      </c>
      <c r="AJ23" s="1">
        <v>3</v>
      </c>
      <c r="AK23" s="1">
        <v>3</v>
      </c>
      <c r="AL23" s="6">
        <f t="shared" si="9"/>
        <v>33</v>
      </c>
      <c r="AM23" s="8">
        <f t="shared" si="10"/>
        <v>3</v>
      </c>
      <c r="AN23" s="11" t="str">
        <f t="shared" si="1"/>
        <v>ІІІ ур</v>
      </c>
      <c r="AO23" s="7">
        <f t="shared" si="13"/>
        <v>87</v>
      </c>
      <c r="AP23" s="9">
        <f t="shared" si="14"/>
        <v>3</v>
      </c>
      <c r="AQ23" s="11" t="str">
        <f t="shared" si="15"/>
        <v>ІІІ ур</v>
      </c>
    </row>
    <row r="24" spans="2:43" x14ac:dyDescent="0.25">
      <c r="B24" s="1" t="s">
        <v>102</v>
      </c>
      <c r="C24" s="1">
        <v>3</v>
      </c>
      <c r="D24" s="1">
        <v>3</v>
      </c>
      <c r="E24" s="1">
        <v>3</v>
      </c>
      <c r="F24" s="1">
        <v>3</v>
      </c>
      <c r="G24" s="6">
        <f t="shared" si="5"/>
        <v>12</v>
      </c>
      <c r="H24" s="8">
        <f t="shared" si="6"/>
        <v>3</v>
      </c>
      <c r="I24" s="11" t="s">
        <v>86</v>
      </c>
      <c r="J24" s="1">
        <v>3</v>
      </c>
      <c r="K24" s="1">
        <v>3</v>
      </c>
      <c r="L24" s="1">
        <v>3</v>
      </c>
      <c r="M24" s="1">
        <v>3</v>
      </c>
      <c r="N24" s="1">
        <v>3</v>
      </c>
      <c r="O24" s="1">
        <v>3</v>
      </c>
      <c r="P24" s="1">
        <v>3</v>
      </c>
      <c r="Q24" s="1">
        <v>3</v>
      </c>
      <c r="R24" s="1">
        <v>3</v>
      </c>
      <c r="S24" s="1">
        <v>3</v>
      </c>
      <c r="T24" s="1">
        <v>3</v>
      </c>
      <c r="U24" s="1">
        <v>3</v>
      </c>
      <c r="V24" s="1">
        <v>3</v>
      </c>
      <c r="W24" s="1">
        <v>3</v>
      </c>
      <c r="X24" s="6">
        <f t="shared" si="7"/>
        <v>42</v>
      </c>
      <c r="Y24" s="8">
        <f t="shared" si="8"/>
        <v>3</v>
      </c>
      <c r="Z24" s="11" t="str">
        <f t="shared" si="0"/>
        <v>ІІІ ур</v>
      </c>
      <c r="AA24" s="1">
        <v>3</v>
      </c>
      <c r="AB24" s="1">
        <v>3</v>
      </c>
      <c r="AC24" s="1">
        <v>3</v>
      </c>
      <c r="AD24" s="1">
        <v>3</v>
      </c>
      <c r="AE24" s="1">
        <v>3</v>
      </c>
      <c r="AF24" s="1">
        <v>3</v>
      </c>
      <c r="AG24" s="1">
        <v>3</v>
      </c>
      <c r="AH24" s="1">
        <v>3</v>
      </c>
      <c r="AI24" s="1">
        <v>3</v>
      </c>
      <c r="AJ24" s="1">
        <v>3</v>
      </c>
      <c r="AK24" s="1">
        <v>3</v>
      </c>
      <c r="AL24" s="6">
        <f t="shared" si="9"/>
        <v>33</v>
      </c>
      <c r="AM24" s="8">
        <f t="shared" si="10"/>
        <v>3</v>
      </c>
      <c r="AN24" s="11" t="str">
        <f t="shared" si="1"/>
        <v>ІІІ ур</v>
      </c>
      <c r="AO24" s="7">
        <f t="shared" si="13"/>
        <v>87</v>
      </c>
      <c r="AP24" s="9">
        <f t="shared" si="14"/>
        <v>3</v>
      </c>
      <c r="AQ24" s="11" t="str">
        <f t="shared" si="15"/>
        <v>ІІІ ур</v>
      </c>
    </row>
    <row r="25" spans="2:43" x14ac:dyDescent="0.25">
      <c r="B25" s="1" t="s">
        <v>133</v>
      </c>
      <c r="C25" s="1">
        <v>3</v>
      </c>
      <c r="D25" s="1">
        <v>3</v>
      </c>
      <c r="E25" s="1">
        <v>3</v>
      </c>
      <c r="F25" s="1">
        <v>3</v>
      </c>
      <c r="G25" s="6">
        <f t="shared" si="5"/>
        <v>12</v>
      </c>
      <c r="H25" s="8">
        <f t="shared" si="6"/>
        <v>3</v>
      </c>
      <c r="I25" s="11" t="s">
        <v>86</v>
      </c>
      <c r="J25" s="1">
        <v>3</v>
      </c>
      <c r="K25" s="1">
        <v>3</v>
      </c>
      <c r="L25" s="1">
        <v>3</v>
      </c>
      <c r="M25" s="1">
        <v>3</v>
      </c>
      <c r="N25" s="1">
        <v>3</v>
      </c>
      <c r="O25" s="1">
        <v>3</v>
      </c>
      <c r="P25" s="1">
        <v>3</v>
      </c>
      <c r="Q25" s="1">
        <v>3</v>
      </c>
      <c r="R25" s="1">
        <v>3</v>
      </c>
      <c r="S25" s="1">
        <v>3</v>
      </c>
      <c r="T25" s="1">
        <v>3</v>
      </c>
      <c r="U25" s="1">
        <v>3</v>
      </c>
      <c r="V25" s="1">
        <v>3</v>
      </c>
      <c r="W25" s="1">
        <v>3</v>
      </c>
      <c r="X25" s="6">
        <f t="shared" si="7"/>
        <v>42</v>
      </c>
      <c r="Y25" s="8">
        <f t="shared" si="8"/>
        <v>3</v>
      </c>
      <c r="Z25" s="11" t="str">
        <f t="shared" si="0"/>
        <v>ІІІ ур</v>
      </c>
      <c r="AA25" s="1">
        <v>3</v>
      </c>
      <c r="AB25" s="1">
        <v>3</v>
      </c>
      <c r="AC25" s="1">
        <v>3</v>
      </c>
      <c r="AD25" s="1">
        <v>3</v>
      </c>
      <c r="AE25" s="1">
        <v>3</v>
      </c>
      <c r="AF25" s="1">
        <v>3</v>
      </c>
      <c r="AG25" s="1">
        <v>3</v>
      </c>
      <c r="AH25" s="1">
        <v>3</v>
      </c>
      <c r="AI25" s="1">
        <v>3</v>
      </c>
      <c r="AJ25" s="1">
        <v>3</v>
      </c>
      <c r="AK25" s="1">
        <v>3</v>
      </c>
      <c r="AL25" s="6">
        <f t="shared" si="9"/>
        <v>33</v>
      </c>
      <c r="AM25" s="8">
        <f t="shared" si="10"/>
        <v>3</v>
      </c>
      <c r="AN25" s="11" t="str">
        <f t="shared" si="1"/>
        <v>ІІІ ур</v>
      </c>
      <c r="AO25" s="7">
        <f t="shared" si="13"/>
        <v>87</v>
      </c>
      <c r="AP25" s="9">
        <f t="shared" si="14"/>
        <v>3</v>
      </c>
      <c r="AQ25" s="11" t="str">
        <f t="shared" si="15"/>
        <v>ІІІ ур</v>
      </c>
    </row>
    <row r="26" spans="2:43" x14ac:dyDescent="0.25">
      <c r="B26" s="1" t="s">
        <v>104</v>
      </c>
      <c r="C26" s="1">
        <v>3</v>
      </c>
      <c r="D26" s="1">
        <v>3</v>
      </c>
      <c r="E26" s="1">
        <v>3</v>
      </c>
      <c r="F26" s="1">
        <v>3</v>
      </c>
      <c r="G26" s="6">
        <f t="shared" si="5"/>
        <v>12</v>
      </c>
      <c r="H26" s="8">
        <f t="shared" si="6"/>
        <v>3</v>
      </c>
      <c r="I26" s="11" t="s">
        <v>86</v>
      </c>
      <c r="J26" s="1">
        <v>3</v>
      </c>
      <c r="K26" s="1">
        <v>3</v>
      </c>
      <c r="L26" s="1">
        <v>3</v>
      </c>
      <c r="M26" s="1">
        <v>3</v>
      </c>
      <c r="N26" s="1">
        <v>3</v>
      </c>
      <c r="O26" s="1">
        <v>3</v>
      </c>
      <c r="P26" s="1">
        <v>3</v>
      </c>
      <c r="Q26" s="1">
        <v>3</v>
      </c>
      <c r="R26" s="1">
        <v>3</v>
      </c>
      <c r="S26" s="1">
        <v>3</v>
      </c>
      <c r="T26" s="1">
        <v>3</v>
      </c>
      <c r="U26" s="1">
        <v>3</v>
      </c>
      <c r="V26" s="1">
        <v>3</v>
      </c>
      <c r="W26" s="1">
        <v>3</v>
      </c>
      <c r="X26" s="6">
        <f t="shared" si="7"/>
        <v>42</v>
      </c>
      <c r="Y26" s="8">
        <f t="shared" si="8"/>
        <v>3</v>
      </c>
      <c r="Z26" s="11" t="str">
        <f t="shared" si="0"/>
        <v>ІІІ ур</v>
      </c>
      <c r="AA26" s="1">
        <v>3</v>
      </c>
      <c r="AB26" s="1">
        <v>3</v>
      </c>
      <c r="AC26" s="1">
        <v>3</v>
      </c>
      <c r="AD26" s="1">
        <v>3</v>
      </c>
      <c r="AE26" s="1">
        <v>3</v>
      </c>
      <c r="AF26" s="1">
        <v>3</v>
      </c>
      <c r="AG26" s="1">
        <v>3</v>
      </c>
      <c r="AH26" s="1">
        <v>3</v>
      </c>
      <c r="AI26" s="1">
        <v>3</v>
      </c>
      <c r="AJ26" s="1">
        <v>3</v>
      </c>
      <c r="AK26" s="1">
        <v>3</v>
      </c>
      <c r="AL26" s="6">
        <f t="shared" si="9"/>
        <v>33</v>
      </c>
      <c r="AM26" s="8">
        <f t="shared" si="10"/>
        <v>3</v>
      </c>
      <c r="AN26" s="11" t="str">
        <f t="shared" si="1"/>
        <v>ІІІ ур</v>
      </c>
      <c r="AO26" s="7">
        <f t="shared" si="13"/>
        <v>87</v>
      </c>
      <c r="AP26" s="9">
        <f t="shared" si="14"/>
        <v>3</v>
      </c>
      <c r="AQ26" s="11" t="str">
        <f t="shared" si="15"/>
        <v>ІІІ ур</v>
      </c>
    </row>
    <row r="27" spans="2:43" x14ac:dyDescent="0.25">
      <c r="B27" s="1" t="s">
        <v>134</v>
      </c>
      <c r="C27" s="1">
        <v>3</v>
      </c>
      <c r="D27" s="1">
        <v>3</v>
      </c>
      <c r="E27" s="1">
        <v>3</v>
      </c>
      <c r="F27" s="1">
        <v>3</v>
      </c>
      <c r="G27" s="6">
        <f t="shared" si="5"/>
        <v>12</v>
      </c>
      <c r="H27" s="8">
        <f t="shared" si="6"/>
        <v>3</v>
      </c>
      <c r="I27" s="11" t="s">
        <v>86</v>
      </c>
      <c r="J27" s="1">
        <v>3</v>
      </c>
      <c r="K27" s="1">
        <v>3</v>
      </c>
      <c r="L27" s="1">
        <v>3</v>
      </c>
      <c r="M27" s="1">
        <v>3</v>
      </c>
      <c r="N27" s="1">
        <v>3</v>
      </c>
      <c r="O27" s="1">
        <v>3</v>
      </c>
      <c r="P27" s="1">
        <v>3</v>
      </c>
      <c r="Q27" s="1">
        <v>3</v>
      </c>
      <c r="R27" s="1">
        <v>3</v>
      </c>
      <c r="S27" s="1">
        <v>3</v>
      </c>
      <c r="T27" s="1">
        <v>3</v>
      </c>
      <c r="U27" s="1">
        <v>3</v>
      </c>
      <c r="V27" s="1">
        <v>3</v>
      </c>
      <c r="W27" s="1">
        <v>3</v>
      </c>
      <c r="X27" s="6">
        <f t="shared" si="7"/>
        <v>42</v>
      </c>
      <c r="Y27" s="8">
        <f t="shared" si="8"/>
        <v>3</v>
      </c>
      <c r="Z27" s="11" t="str">
        <f t="shared" si="0"/>
        <v>ІІІ ур</v>
      </c>
      <c r="AA27" s="1">
        <v>3</v>
      </c>
      <c r="AB27" s="1">
        <v>3</v>
      </c>
      <c r="AC27" s="1">
        <v>3</v>
      </c>
      <c r="AD27" s="1">
        <v>3</v>
      </c>
      <c r="AE27" s="1">
        <v>3</v>
      </c>
      <c r="AF27" s="1">
        <v>3</v>
      </c>
      <c r="AG27" s="1">
        <v>3</v>
      </c>
      <c r="AH27" s="1">
        <v>3</v>
      </c>
      <c r="AI27" s="1">
        <v>3</v>
      </c>
      <c r="AJ27" s="1">
        <v>3</v>
      </c>
      <c r="AK27" s="1">
        <v>3</v>
      </c>
      <c r="AL27" s="6">
        <f t="shared" si="9"/>
        <v>33</v>
      </c>
      <c r="AM27" s="8">
        <f t="shared" si="10"/>
        <v>3</v>
      </c>
      <c r="AN27" s="11" t="str">
        <f t="shared" si="1"/>
        <v>ІІІ ур</v>
      </c>
      <c r="AO27" s="7">
        <f t="shared" si="13"/>
        <v>87</v>
      </c>
      <c r="AP27" s="9">
        <f t="shared" si="14"/>
        <v>3</v>
      </c>
      <c r="AQ27" s="11" t="str">
        <f t="shared" si="15"/>
        <v>ІІІ ур</v>
      </c>
    </row>
    <row r="28" spans="2:43" x14ac:dyDescent="0.25">
      <c r="B28" s="1" t="s">
        <v>135</v>
      </c>
      <c r="C28" s="1">
        <v>3</v>
      </c>
      <c r="D28" s="1">
        <v>3</v>
      </c>
      <c r="E28" s="1">
        <v>3</v>
      </c>
      <c r="F28" s="1">
        <v>3</v>
      </c>
      <c r="G28" s="6">
        <f t="shared" si="5"/>
        <v>12</v>
      </c>
      <c r="H28" s="8">
        <f t="shared" si="6"/>
        <v>3</v>
      </c>
      <c r="I28" s="11" t="s">
        <v>86</v>
      </c>
      <c r="J28" s="1">
        <v>3</v>
      </c>
      <c r="K28" s="1">
        <v>3</v>
      </c>
      <c r="L28" s="1">
        <v>3</v>
      </c>
      <c r="M28" s="1">
        <v>3</v>
      </c>
      <c r="N28" s="1">
        <v>3</v>
      </c>
      <c r="O28" s="1">
        <v>3</v>
      </c>
      <c r="P28" s="1">
        <v>3</v>
      </c>
      <c r="Q28" s="1">
        <v>3</v>
      </c>
      <c r="R28" s="1">
        <v>3</v>
      </c>
      <c r="S28" s="1">
        <v>3</v>
      </c>
      <c r="T28" s="1">
        <v>3</v>
      </c>
      <c r="U28" s="1">
        <v>3</v>
      </c>
      <c r="V28" s="1">
        <v>3</v>
      </c>
      <c r="W28" s="1">
        <v>3</v>
      </c>
      <c r="X28" s="6">
        <f t="shared" si="7"/>
        <v>42</v>
      </c>
      <c r="Y28" s="8">
        <f t="shared" si="8"/>
        <v>3</v>
      </c>
      <c r="Z28" s="11" t="str">
        <f t="shared" si="0"/>
        <v>ІІІ ур</v>
      </c>
      <c r="AA28" s="1">
        <v>3</v>
      </c>
      <c r="AB28" s="1">
        <v>3</v>
      </c>
      <c r="AC28" s="1">
        <v>3</v>
      </c>
      <c r="AD28" s="1">
        <v>3</v>
      </c>
      <c r="AE28" s="1">
        <v>3</v>
      </c>
      <c r="AF28" s="1">
        <v>3</v>
      </c>
      <c r="AG28" s="1">
        <v>3</v>
      </c>
      <c r="AH28" s="1">
        <v>3</v>
      </c>
      <c r="AI28" s="1">
        <v>3</v>
      </c>
      <c r="AJ28" s="1">
        <v>3</v>
      </c>
      <c r="AK28" s="1">
        <v>3</v>
      </c>
      <c r="AL28" s="6">
        <f t="shared" si="9"/>
        <v>33</v>
      </c>
      <c r="AM28" s="8">
        <f t="shared" si="10"/>
        <v>3</v>
      </c>
      <c r="AN28" s="11" t="str">
        <f t="shared" si="1"/>
        <v>ІІІ ур</v>
      </c>
      <c r="AO28" s="7">
        <f t="shared" si="13"/>
        <v>87</v>
      </c>
      <c r="AP28" s="9">
        <f t="shared" si="14"/>
        <v>3</v>
      </c>
      <c r="AQ28" s="11" t="str">
        <f t="shared" si="15"/>
        <v>ІІІ ур</v>
      </c>
    </row>
    <row r="29" spans="2:43" x14ac:dyDescent="0.25">
      <c r="B29" s="1" t="s">
        <v>110</v>
      </c>
      <c r="C29" s="1">
        <v>3</v>
      </c>
      <c r="D29" s="1">
        <v>3</v>
      </c>
      <c r="E29" s="1">
        <v>3</v>
      </c>
      <c r="F29" s="1">
        <v>3</v>
      </c>
      <c r="G29" s="6">
        <f t="shared" si="5"/>
        <v>12</v>
      </c>
      <c r="H29" s="8">
        <f t="shared" si="6"/>
        <v>3</v>
      </c>
      <c r="I29" s="11" t="s">
        <v>86</v>
      </c>
      <c r="J29" s="1">
        <v>3</v>
      </c>
      <c r="K29" s="1">
        <v>3</v>
      </c>
      <c r="L29" s="1">
        <v>3</v>
      </c>
      <c r="M29" s="1">
        <v>3</v>
      </c>
      <c r="N29" s="1">
        <v>3</v>
      </c>
      <c r="O29" s="1">
        <v>3</v>
      </c>
      <c r="P29" s="1">
        <v>3</v>
      </c>
      <c r="Q29" s="1">
        <v>3</v>
      </c>
      <c r="R29" s="1">
        <v>3</v>
      </c>
      <c r="S29" s="1">
        <v>3</v>
      </c>
      <c r="T29" s="1">
        <v>3</v>
      </c>
      <c r="U29" s="1">
        <v>3</v>
      </c>
      <c r="V29" s="1">
        <v>3</v>
      </c>
      <c r="W29" s="1">
        <v>3</v>
      </c>
      <c r="X29" s="6">
        <f t="shared" si="7"/>
        <v>42</v>
      </c>
      <c r="Y29" s="8">
        <f t="shared" si="8"/>
        <v>3</v>
      </c>
      <c r="Z29" s="11" t="str">
        <f t="shared" si="0"/>
        <v>ІІІ ур</v>
      </c>
      <c r="AA29" s="1">
        <v>3</v>
      </c>
      <c r="AB29" s="1">
        <v>3</v>
      </c>
      <c r="AC29" s="1">
        <v>3</v>
      </c>
      <c r="AD29" s="1">
        <v>3</v>
      </c>
      <c r="AE29" s="1">
        <v>3</v>
      </c>
      <c r="AF29" s="1">
        <v>3</v>
      </c>
      <c r="AG29" s="1">
        <v>3</v>
      </c>
      <c r="AH29" s="1">
        <v>3</v>
      </c>
      <c r="AI29" s="1">
        <v>3</v>
      </c>
      <c r="AJ29" s="1">
        <v>3</v>
      </c>
      <c r="AK29" s="1">
        <v>3</v>
      </c>
      <c r="AL29" s="6">
        <f t="shared" si="9"/>
        <v>33</v>
      </c>
      <c r="AM29" s="8">
        <f t="shared" si="10"/>
        <v>3</v>
      </c>
      <c r="AN29" s="11" t="str">
        <f t="shared" si="1"/>
        <v>ІІІ ур</v>
      </c>
      <c r="AO29" s="7">
        <f t="shared" si="13"/>
        <v>87</v>
      </c>
      <c r="AP29" s="9">
        <f t="shared" si="14"/>
        <v>3</v>
      </c>
      <c r="AQ29" s="11" t="str">
        <f t="shared" si="15"/>
        <v>ІІІ ур</v>
      </c>
    </row>
    <row r="30" spans="2:43" x14ac:dyDescent="0.25">
      <c r="B30" s="1" t="s">
        <v>124</v>
      </c>
      <c r="C30" s="1">
        <v>3</v>
      </c>
      <c r="D30" s="1">
        <v>3</v>
      </c>
      <c r="E30" s="1">
        <v>3</v>
      </c>
      <c r="F30" s="1">
        <v>3</v>
      </c>
      <c r="G30" s="6">
        <f t="shared" si="5"/>
        <v>12</v>
      </c>
      <c r="H30" s="8">
        <f t="shared" si="6"/>
        <v>3</v>
      </c>
      <c r="I30" s="11" t="s">
        <v>86</v>
      </c>
      <c r="J30" s="1">
        <v>3</v>
      </c>
      <c r="K30" s="1">
        <v>3</v>
      </c>
      <c r="L30" s="1">
        <v>3</v>
      </c>
      <c r="M30" s="1">
        <v>3</v>
      </c>
      <c r="N30" s="1">
        <v>3</v>
      </c>
      <c r="O30" s="1">
        <v>3</v>
      </c>
      <c r="P30" s="1">
        <v>3</v>
      </c>
      <c r="Q30" s="1">
        <v>3</v>
      </c>
      <c r="R30" s="1">
        <v>3</v>
      </c>
      <c r="S30" s="1">
        <v>3</v>
      </c>
      <c r="T30" s="1">
        <v>3</v>
      </c>
      <c r="U30" s="1">
        <v>3</v>
      </c>
      <c r="V30" s="1">
        <v>3</v>
      </c>
      <c r="W30" s="1">
        <v>3</v>
      </c>
      <c r="X30" s="6">
        <f t="shared" si="7"/>
        <v>42</v>
      </c>
      <c r="Y30" s="8">
        <f t="shared" si="8"/>
        <v>3</v>
      </c>
      <c r="Z30" s="11" t="str">
        <f t="shared" si="0"/>
        <v>ІІІ ур</v>
      </c>
      <c r="AA30" s="1">
        <v>3</v>
      </c>
      <c r="AB30" s="1">
        <v>3</v>
      </c>
      <c r="AC30" s="1">
        <v>3</v>
      </c>
      <c r="AD30" s="1">
        <v>3</v>
      </c>
      <c r="AE30" s="1">
        <v>3</v>
      </c>
      <c r="AF30" s="1">
        <v>3</v>
      </c>
      <c r="AG30" s="1">
        <v>3</v>
      </c>
      <c r="AH30" s="1">
        <v>3</v>
      </c>
      <c r="AI30" s="1">
        <v>3</v>
      </c>
      <c r="AJ30" s="1">
        <v>3</v>
      </c>
      <c r="AK30" s="1">
        <v>3</v>
      </c>
      <c r="AL30" s="6">
        <f t="shared" si="9"/>
        <v>33</v>
      </c>
      <c r="AM30" s="8">
        <f t="shared" si="10"/>
        <v>3</v>
      </c>
      <c r="AN30" s="11" t="str">
        <f t="shared" si="1"/>
        <v>ІІІ ур</v>
      </c>
      <c r="AO30" s="7">
        <f t="shared" si="13"/>
        <v>87</v>
      </c>
      <c r="AP30" s="9">
        <f t="shared" si="14"/>
        <v>3</v>
      </c>
      <c r="AQ30" s="11" t="str">
        <f t="shared" si="15"/>
        <v>ІІІ ур</v>
      </c>
    </row>
    <row r="31" spans="2:43" x14ac:dyDescent="0.25">
      <c r="B31" s="1" t="s">
        <v>125</v>
      </c>
      <c r="C31" s="1">
        <v>3</v>
      </c>
      <c r="D31" s="1">
        <v>3</v>
      </c>
      <c r="E31" s="1">
        <v>3</v>
      </c>
      <c r="F31" s="1">
        <v>3</v>
      </c>
      <c r="G31" s="6">
        <f t="shared" si="5"/>
        <v>12</v>
      </c>
      <c r="H31" s="8">
        <f t="shared" si="6"/>
        <v>3</v>
      </c>
      <c r="I31" s="11" t="s">
        <v>86</v>
      </c>
      <c r="J31" s="1">
        <v>3</v>
      </c>
      <c r="K31" s="1">
        <v>3</v>
      </c>
      <c r="L31" s="1">
        <v>3</v>
      </c>
      <c r="M31" s="1">
        <v>3</v>
      </c>
      <c r="N31" s="1">
        <v>3</v>
      </c>
      <c r="O31" s="1">
        <v>3</v>
      </c>
      <c r="P31" s="1">
        <v>3</v>
      </c>
      <c r="Q31" s="1">
        <v>3</v>
      </c>
      <c r="R31" s="1">
        <v>3</v>
      </c>
      <c r="S31" s="1">
        <v>3</v>
      </c>
      <c r="T31" s="1">
        <v>3</v>
      </c>
      <c r="U31" s="1">
        <v>3</v>
      </c>
      <c r="V31" s="1">
        <v>3</v>
      </c>
      <c r="W31" s="1">
        <v>3</v>
      </c>
      <c r="X31" s="6">
        <f t="shared" si="7"/>
        <v>42</v>
      </c>
      <c r="Y31" s="8">
        <f t="shared" si="8"/>
        <v>3</v>
      </c>
      <c r="Z31" s="11" t="str">
        <f t="shared" si="0"/>
        <v>ІІІ ур</v>
      </c>
      <c r="AA31" s="1">
        <v>3</v>
      </c>
      <c r="AB31" s="1">
        <v>3</v>
      </c>
      <c r="AC31" s="1">
        <v>3</v>
      </c>
      <c r="AD31" s="1">
        <v>3</v>
      </c>
      <c r="AE31" s="1">
        <v>3</v>
      </c>
      <c r="AF31" s="1">
        <v>3</v>
      </c>
      <c r="AG31" s="1">
        <v>3</v>
      </c>
      <c r="AH31" s="1">
        <v>3</v>
      </c>
      <c r="AI31" s="1">
        <v>3</v>
      </c>
      <c r="AJ31" s="1">
        <v>3</v>
      </c>
      <c r="AK31" s="1">
        <v>3</v>
      </c>
      <c r="AL31" s="6">
        <f t="shared" si="9"/>
        <v>33</v>
      </c>
      <c r="AM31" s="8">
        <f t="shared" si="10"/>
        <v>3</v>
      </c>
      <c r="AN31" s="11" t="str">
        <f t="shared" si="1"/>
        <v>ІІІ ур</v>
      </c>
      <c r="AO31" s="7">
        <f t="shared" si="13"/>
        <v>87</v>
      </c>
      <c r="AP31" s="9">
        <f t="shared" si="14"/>
        <v>3</v>
      </c>
      <c r="AQ31" s="11" t="str">
        <f t="shared" si="15"/>
        <v>ІІІ ур</v>
      </c>
    </row>
    <row r="32" spans="2:43" x14ac:dyDescent="0.25">
      <c r="B32" s="1" t="s">
        <v>136</v>
      </c>
      <c r="C32" s="1">
        <v>3</v>
      </c>
      <c r="D32" s="1">
        <v>3</v>
      </c>
      <c r="E32" s="1">
        <v>3</v>
      </c>
      <c r="F32" s="1">
        <v>3</v>
      </c>
      <c r="G32" s="6">
        <f t="shared" si="5"/>
        <v>12</v>
      </c>
      <c r="H32" s="8">
        <f t="shared" si="6"/>
        <v>3</v>
      </c>
      <c r="I32" s="11" t="s">
        <v>86</v>
      </c>
      <c r="J32" s="1">
        <v>3</v>
      </c>
      <c r="K32" s="1">
        <v>3</v>
      </c>
      <c r="L32" s="1">
        <v>3</v>
      </c>
      <c r="M32" s="1">
        <v>3</v>
      </c>
      <c r="N32" s="1">
        <v>3</v>
      </c>
      <c r="O32" s="1">
        <v>3</v>
      </c>
      <c r="P32" s="1">
        <v>3</v>
      </c>
      <c r="Q32" s="1">
        <v>3</v>
      </c>
      <c r="R32" s="1">
        <v>3</v>
      </c>
      <c r="S32" s="1">
        <v>3</v>
      </c>
      <c r="T32" s="1">
        <v>3</v>
      </c>
      <c r="U32" s="1">
        <v>3</v>
      </c>
      <c r="V32" s="1">
        <v>3</v>
      </c>
      <c r="W32" s="1">
        <v>3</v>
      </c>
      <c r="X32" s="6">
        <f t="shared" si="7"/>
        <v>42</v>
      </c>
      <c r="Y32" s="8">
        <f t="shared" si="8"/>
        <v>3</v>
      </c>
      <c r="Z32" s="11" t="str">
        <f t="shared" si="0"/>
        <v>ІІІ ур</v>
      </c>
      <c r="AA32" s="1">
        <v>3</v>
      </c>
      <c r="AB32" s="1">
        <v>3</v>
      </c>
      <c r="AC32" s="1">
        <v>3</v>
      </c>
      <c r="AD32" s="1">
        <v>3</v>
      </c>
      <c r="AE32" s="1">
        <v>3</v>
      </c>
      <c r="AF32" s="1">
        <v>3</v>
      </c>
      <c r="AG32" s="1">
        <v>3</v>
      </c>
      <c r="AH32" s="1">
        <v>3</v>
      </c>
      <c r="AI32" s="1">
        <v>3</v>
      </c>
      <c r="AJ32" s="1">
        <v>3</v>
      </c>
      <c r="AK32" s="1">
        <v>3</v>
      </c>
      <c r="AL32" s="6">
        <f t="shared" si="9"/>
        <v>33</v>
      </c>
      <c r="AM32" s="8">
        <f t="shared" si="10"/>
        <v>3</v>
      </c>
      <c r="AN32" s="11" t="str">
        <f t="shared" si="1"/>
        <v>ІІІ ур</v>
      </c>
      <c r="AO32" s="7">
        <f t="shared" si="13"/>
        <v>87</v>
      </c>
      <c r="AP32" s="9">
        <f t="shared" si="14"/>
        <v>3</v>
      </c>
      <c r="AQ32" s="11" t="str">
        <f t="shared" si="15"/>
        <v>ІІІ ур</v>
      </c>
    </row>
    <row r="33" spans="2:43" x14ac:dyDescent="0.25">
      <c r="B33" s="1" t="s">
        <v>137</v>
      </c>
      <c r="C33" s="1">
        <v>3</v>
      </c>
      <c r="D33" s="1">
        <v>3</v>
      </c>
      <c r="E33" s="1">
        <v>3</v>
      </c>
      <c r="F33" s="1">
        <v>3</v>
      </c>
      <c r="G33" s="6">
        <f t="shared" si="5"/>
        <v>12</v>
      </c>
      <c r="H33" s="8">
        <f t="shared" si="6"/>
        <v>3</v>
      </c>
      <c r="I33" s="11" t="s">
        <v>86</v>
      </c>
      <c r="J33" s="1">
        <v>3</v>
      </c>
      <c r="K33" s="1">
        <v>3</v>
      </c>
      <c r="L33" s="1">
        <v>3</v>
      </c>
      <c r="M33" s="1">
        <v>3</v>
      </c>
      <c r="N33" s="1">
        <v>3</v>
      </c>
      <c r="O33" s="1">
        <v>3</v>
      </c>
      <c r="P33" s="1">
        <v>3</v>
      </c>
      <c r="Q33" s="1">
        <v>3</v>
      </c>
      <c r="R33" s="1">
        <v>3</v>
      </c>
      <c r="S33" s="1">
        <v>3</v>
      </c>
      <c r="T33" s="1">
        <v>3</v>
      </c>
      <c r="U33" s="1">
        <v>3</v>
      </c>
      <c r="V33" s="1">
        <v>3</v>
      </c>
      <c r="W33" s="1">
        <v>3</v>
      </c>
      <c r="X33" s="6">
        <f t="shared" si="7"/>
        <v>42</v>
      </c>
      <c r="Y33" s="8">
        <f t="shared" si="8"/>
        <v>3</v>
      </c>
      <c r="Z33" s="11" t="str">
        <f t="shared" si="0"/>
        <v>ІІІ ур</v>
      </c>
      <c r="AA33" s="1">
        <v>3</v>
      </c>
      <c r="AB33" s="1">
        <v>3</v>
      </c>
      <c r="AC33" s="1">
        <v>3</v>
      </c>
      <c r="AD33" s="1">
        <v>3</v>
      </c>
      <c r="AE33" s="1">
        <v>3</v>
      </c>
      <c r="AF33" s="1">
        <v>3</v>
      </c>
      <c r="AG33" s="1">
        <v>3</v>
      </c>
      <c r="AH33" s="1">
        <v>3</v>
      </c>
      <c r="AI33" s="1">
        <v>3</v>
      </c>
      <c r="AJ33" s="1">
        <v>3</v>
      </c>
      <c r="AK33" s="1">
        <v>3</v>
      </c>
      <c r="AL33" s="6">
        <f t="shared" si="9"/>
        <v>33</v>
      </c>
      <c r="AM33" s="8">
        <f t="shared" si="10"/>
        <v>3</v>
      </c>
      <c r="AN33" s="11" t="str">
        <f t="shared" si="1"/>
        <v>ІІІ ур</v>
      </c>
      <c r="AO33" s="7">
        <f t="shared" si="13"/>
        <v>87</v>
      </c>
      <c r="AP33" s="9">
        <f t="shared" si="14"/>
        <v>3</v>
      </c>
      <c r="AQ33" s="11" t="str">
        <f t="shared" si="15"/>
        <v>ІІІ ур</v>
      </c>
    </row>
    <row r="34" spans="2:43" x14ac:dyDescent="0.25">
      <c r="B34" s="1" t="s">
        <v>138</v>
      </c>
      <c r="C34" s="1">
        <v>3</v>
      </c>
      <c r="D34" s="1">
        <v>3</v>
      </c>
      <c r="E34" s="1">
        <v>3</v>
      </c>
      <c r="F34" s="1">
        <v>3</v>
      </c>
      <c r="G34" s="6">
        <f t="shared" si="5"/>
        <v>12</v>
      </c>
      <c r="H34" s="8">
        <f t="shared" si="6"/>
        <v>3</v>
      </c>
      <c r="I34" s="11" t="s">
        <v>86</v>
      </c>
      <c r="J34" s="1">
        <v>3</v>
      </c>
      <c r="K34" s="1">
        <v>3</v>
      </c>
      <c r="L34" s="1">
        <v>3</v>
      </c>
      <c r="M34" s="1">
        <v>3</v>
      </c>
      <c r="N34" s="1">
        <v>3</v>
      </c>
      <c r="O34" s="1">
        <v>3</v>
      </c>
      <c r="P34" s="1">
        <v>3</v>
      </c>
      <c r="Q34" s="1">
        <v>3</v>
      </c>
      <c r="R34" s="1">
        <v>3</v>
      </c>
      <c r="S34" s="1">
        <v>3</v>
      </c>
      <c r="T34" s="1">
        <v>3</v>
      </c>
      <c r="U34" s="1">
        <v>3</v>
      </c>
      <c r="V34" s="1">
        <v>3</v>
      </c>
      <c r="W34" s="1">
        <v>3</v>
      </c>
      <c r="X34" s="6">
        <f t="shared" si="7"/>
        <v>42</v>
      </c>
      <c r="Y34" s="8">
        <f t="shared" si="8"/>
        <v>3</v>
      </c>
      <c r="Z34" s="11" t="str">
        <f t="shared" si="0"/>
        <v>ІІІ ур</v>
      </c>
      <c r="AA34" s="1">
        <v>3</v>
      </c>
      <c r="AB34" s="1">
        <v>3</v>
      </c>
      <c r="AC34" s="1">
        <v>3</v>
      </c>
      <c r="AD34" s="1">
        <v>3</v>
      </c>
      <c r="AE34" s="1">
        <v>3</v>
      </c>
      <c r="AF34" s="1">
        <v>3</v>
      </c>
      <c r="AG34" s="1">
        <v>3</v>
      </c>
      <c r="AH34" s="1">
        <v>3</v>
      </c>
      <c r="AI34" s="1">
        <v>3</v>
      </c>
      <c r="AJ34" s="1">
        <v>3</v>
      </c>
      <c r="AK34" s="1">
        <v>3</v>
      </c>
      <c r="AL34" s="6">
        <f t="shared" si="9"/>
        <v>33</v>
      </c>
      <c r="AM34" s="8">
        <f t="shared" si="10"/>
        <v>3</v>
      </c>
      <c r="AN34" s="11" t="str">
        <f t="shared" si="1"/>
        <v>ІІІ ур</v>
      </c>
      <c r="AO34" s="7">
        <f t="shared" si="13"/>
        <v>87</v>
      </c>
      <c r="AP34" s="9">
        <f t="shared" si="14"/>
        <v>3</v>
      </c>
      <c r="AQ34" s="11" t="str">
        <f t="shared" si="15"/>
        <v>ІІІ ур</v>
      </c>
    </row>
    <row r="35" spans="2:43" x14ac:dyDescent="0.25">
      <c r="B35" s="1" t="s">
        <v>139</v>
      </c>
      <c r="C35" s="1">
        <v>3</v>
      </c>
      <c r="D35" s="1">
        <v>3</v>
      </c>
      <c r="E35" s="1">
        <v>3</v>
      </c>
      <c r="F35" s="1">
        <v>3</v>
      </c>
      <c r="G35" s="6">
        <f t="shared" si="5"/>
        <v>12</v>
      </c>
      <c r="H35" s="8">
        <f t="shared" si="6"/>
        <v>3</v>
      </c>
      <c r="I35" s="11" t="s">
        <v>86</v>
      </c>
      <c r="J35" s="1">
        <v>3</v>
      </c>
      <c r="K35" s="1">
        <v>3</v>
      </c>
      <c r="L35" s="1">
        <v>3</v>
      </c>
      <c r="M35" s="1">
        <v>3</v>
      </c>
      <c r="N35" s="1">
        <v>3</v>
      </c>
      <c r="O35" s="1">
        <v>3</v>
      </c>
      <c r="P35" s="1">
        <v>3</v>
      </c>
      <c r="Q35" s="1">
        <v>3</v>
      </c>
      <c r="R35" s="1">
        <v>3</v>
      </c>
      <c r="S35" s="1">
        <v>3</v>
      </c>
      <c r="T35" s="1">
        <v>3</v>
      </c>
      <c r="U35" s="1">
        <v>3</v>
      </c>
      <c r="V35" s="1">
        <v>3</v>
      </c>
      <c r="W35" s="1">
        <v>3</v>
      </c>
      <c r="X35" s="6">
        <f t="shared" si="7"/>
        <v>42</v>
      </c>
      <c r="Y35" s="8">
        <f t="shared" si="8"/>
        <v>3</v>
      </c>
      <c r="Z35" s="11" t="str">
        <f t="shared" si="0"/>
        <v>ІІІ ур</v>
      </c>
      <c r="AA35" s="1">
        <v>3</v>
      </c>
      <c r="AB35" s="1">
        <v>3</v>
      </c>
      <c r="AC35" s="1">
        <v>3</v>
      </c>
      <c r="AD35" s="1">
        <v>3</v>
      </c>
      <c r="AE35" s="1">
        <v>3</v>
      </c>
      <c r="AF35" s="1">
        <v>3</v>
      </c>
      <c r="AG35" s="1">
        <v>3</v>
      </c>
      <c r="AH35" s="1">
        <v>3</v>
      </c>
      <c r="AI35" s="1">
        <v>3</v>
      </c>
      <c r="AJ35" s="1">
        <v>3</v>
      </c>
      <c r="AK35" s="1">
        <v>3</v>
      </c>
      <c r="AL35" s="6">
        <f t="shared" si="9"/>
        <v>33</v>
      </c>
      <c r="AM35" s="8">
        <f t="shared" si="10"/>
        <v>3</v>
      </c>
      <c r="AN35" s="11" t="str">
        <f t="shared" si="1"/>
        <v>ІІІ ур</v>
      </c>
      <c r="AO35" s="7">
        <f t="shared" si="13"/>
        <v>87</v>
      </c>
      <c r="AP35" s="9">
        <f t="shared" si="14"/>
        <v>3</v>
      </c>
      <c r="AQ35" s="11" t="str">
        <f t="shared" si="15"/>
        <v>ІІІ ур</v>
      </c>
    </row>
    <row r="36" spans="2:43" x14ac:dyDescent="0.25">
      <c r="B36" s="22" t="s">
        <v>140</v>
      </c>
      <c r="C36" s="1">
        <v>3</v>
      </c>
      <c r="D36" s="1">
        <v>3</v>
      </c>
      <c r="E36" s="1">
        <v>3</v>
      </c>
      <c r="F36" s="1">
        <v>3</v>
      </c>
      <c r="G36" s="6">
        <f t="shared" si="5"/>
        <v>12</v>
      </c>
      <c r="H36" s="8">
        <f t="shared" si="6"/>
        <v>3</v>
      </c>
      <c r="I36" s="11" t="s">
        <v>86</v>
      </c>
      <c r="J36" s="1">
        <v>3</v>
      </c>
      <c r="K36" s="1">
        <v>3</v>
      </c>
      <c r="L36" s="1">
        <v>3</v>
      </c>
      <c r="M36" s="1">
        <v>3</v>
      </c>
      <c r="N36" s="1">
        <v>3</v>
      </c>
      <c r="O36" s="1">
        <v>3</v>
      </c>
      <c r="P36" s="1">
        <v>3</v>
      </c>
      <c r="Q36" s="1">
        <v>3</v>
      </c>
      <c r="R36" s="1">
        <v>3</v>
      </c>
      <c r="S36" s="1">
        <v>3</v>
      </c>
      <c r="T36" s="1">
        <v>3</v>
      </c>
      <c r="U36" s="1">
        <v>3</v>
      </c>
      <c r="V36" s="1">
        <v>3</v>
      </c>
      <c r="W36" s="1">
        <v>3</v>
      </c>
      <c r="X36" s="6">
        <f t="shared" si="7"/>
        <v>42</v>
      </c>
      <c r="Y36" s="8">
        <f t="shared" si="8"/>
        <v>3</v>
      </c>
      <c r="Z36" s="11" t="str">
        <f t="shared" si="0"/>
        <v>ІІІ ур</v>
      </c>
      <c r="AA36" s="1">
        <v>3</v>
      </c>
      <c r="AB36" s="1">
        <v>3</v>
      </c>
      <c r="AC36" s="1">
        <v>3</v>
      </c>
      <c r="AD36" s="1">
        <v>3</v>
      </c>
      <c r="AE36" s="1">
        <v>3</v>
      </c>
      <c r="AF36" s="1">
        <v>3</v>
      </c>
      <c r="AG36" s="1">
        <v>3</v>
      </c>
      <c r="AH36" s="1">
        <v>3</v>
      </c>
      <c r="AI36" s="1">
        <v>3</v>
      </c>
      <c r="AJ36" s="1">
        <v>3</v>
      </c>
      <c r="AK36" s="1">
        <v>3</v>
      </c>
      <c r="AL36" s="6">
        <f t="shared" si="9"/>
        <v>33</v>
      </c>
      <c r="AM36" s="8">
        <f t="shared" si="10"/>
        <v>3</v>
      </c>
      <c r="AN36" s="11" t="str">
        <f t="shared" si="1"/>
        <v>ІІІ ур</v>
      </c>
      <c r="AO36" s="7">
        <f t="shared" si="13"/>
        <v>87</v>
      </c>
      <c r="AP36" s="9">
        <f t="shared" si="14"/>
        <v>3</v>
      </c>
      <c r="AQ36" s="11" t="str">
        <f t="shared" si="15"/>
        <v>ІІІ ур</v>
      </c>
    </row>
    <row r="37" spans="2:43" x14ac:dyDescent="0.25">
      <c r="B37" s="1" t="s">
        <v>141</v>
      </c>
      <c r="C37" s="1">
        <v>3</v>
      </c>
      <c r="D37" s="1">
        <v>3</v>
      </c>
      <c r="E37" s="1">
        <v>3</v>
      </c>
      <c r="F37" s="1">
        <v>3</v>
      </c>
      <c r="G37" s="6">
        <f t="shared" si="5"/>
        <v>12</v>
      </c>
      <c r="H37" s="8">
        <f t="shared" si="6"/>
        <v>3</v>
      </c>
      <c r="I37" s="11" t="s">
        <v>86</v>
      </c>
      <c r="J37" s="1">
        <v>3</v>
      </c>
      <c r="K37" s="1">
        <v>3</v>
      </c>
      <c r="L37" s="1">
        <v>3</v>
      </c>
      <c r="M37" s="1">
        <v>3</v>
      </c>
      <c r="N37" s="1">
        <v>3</v>
      </c>
      <c r="O37" s="1">
        <v>3</v>
      </c>
      <c r="P37" s="1">
        <v>3</v>
      </c>
      <c r="Q37" s="1">
        <v>3</v>
      </c>
      <c r="R37" s="1">
        <v>3</v>
      </c>
      <c r="S37" s="1">
        <v>3</v>
      </c>
      <c r="T37" s="1">
        <v>3</v>
      </c>
      <c r="U37" s="1">
        <v>3</v>
      </c>
      <c r="V37" s="1">
        <v>3</v>
      </c>
      <c r="W37" s="1">
        <v>3</v>
      </c>
      <c r="X37" s="6">
        <f t="shared" si="7"/>
        <v>42</v>
      </c>
      <c r="Y37" s="8">
        <f t="shared" si="8"/>
        <v>3</v>
      </c>
      <c r="Z37" s="11" t="str">
        <f t="shared" si="0"/>
        <v>ІІІ ур</v>
      </c>
      <c r="AA37" s="1">
        <v>3</v>
      </c>
      <c r="AB37" s="1">
        <v>3</v>
      </c>
      <c r="AC37" s="1">
        <v>3</v>
      </c>
      <c r="AD37" s="1">
        <v>3</v>
      </c>
      <c r="AE37" s="1">
        <v>3</v>
      </c>
      <c r="AF37" s="1">
        <v>3</v>
      </c>
      <c r="AG37" s="1">
        <v>3</v>
      </c>
      <c r="AH37" s="1">
        <v>3</v>
      </c>
      <c r="AI37" s="1">
        <v>3</v>
      </c>
      <c r="AJ37" s="1">
        <v>3</v>
      </c>
      <c r="AK37" s="1">
        <v>3</v>
      </c>
      <c r="AL37" s="6">
        <f t="shared" si="9"/>
        <v>33</v>
      </c>
      <c r="AM37" s="8">
        <f t="shared" si="10"/>
        <v>3</v>
      </c>
      <c r="AN37" s="11" t="str">
        <f t="shared" si="1"/>
        <v>ІІІ ур</v>
      </c>
      <c r="AO37" s="7">
        <f t="shared" si="13"/>
        <v>87</v>
      </c>
      <c r="AP37" s="9">
        <f t="shared" si="14"/>
        <v>3</v>
      </c>
      <c r="AQ37" s="11" t="str">
        <f t="shared" si="15"/>
        <v>ІІІ ур</v>
      </c>
    </row>
    <row r="38" spans="2:43" x14ac:dyDescent="0.25">
      <c r="B38" s="1" t="s">
        <v>142</v>
      </c>
      <c r="C38" s="1">
        <v>3</v>
      </c>
      <c r="D38" s="1">
        <v>3</v>
      </c>
      <c r="E38" s="1">
        <v>3</v>
      </c>
      <c r="F38" s="1">
        <v>3</v>
      </c>
      <c r="G38" s="6">
        <f t="shared" si="5"/>
        <v>12</v>
      </c>
      <c r="H38" s="8">
        <f t="shared" si="6"/>
        <v>3</v>
      </c>
      <c r="I38" s="11" t="s">
        <v>86</v>
      </c>
      <c r="J38" s="1">
        <v>3</v>
      </c>
      <c r="K38" s="1">
        <v>3</v>
      </c>
      <c r="L38" s="1">
        <v>3</v>
      </c>
      <c r="M38" s="1">
        <v>3</v>
      </c>
      <c r="N38" s="1">
        <v>3</v>
      </c>
      <c r="O38" s="1">
        <v>3</v>
      </c>
      <c r="P38" s="1">
        <v>3</v>
      </c>
      <c r="Q38" s="1">
        <v>3</v>
      </c>
      <c r="R38" s="1">
        <v>3</v>
      </c>
      <c r="S38" s="1">
        <v>3</v>
      </c>
      <c r="T38" s="1">
        <v>3</v>
      </c>
      <c r="U38" s="1">
        <v>3</v>
      </c>
      <c r="V38" s="1">
        <v>3</v>
      </c>
      <c r="W38" s="1">
        <v>3</v>
      </c>
      <c r="X38" s="6">
        <f t="shared" si="7"/>
        <v>42</v>
      </c>
      <c r="Y38" s="8">
        <f t="shared" si="8"/>
        <v>3</v>
      </c>
      <c r="Z38" s="11" t="str">
        <f t="shared" si="0"/>
        <v>ІІІ ур</v>
      </c>
      <c r="AA38" s="1">
        <v>3</v>
      </c>
      <c r="AB38" s="1">
        <v>3</v>
      </c>
      <c r="AC38" s="1">
        <v>3</v>
      </c>
      <c r="AD38" s="1">
        <v>3</v>
      </c>
      <c r="AE38" s="1">
        <v>3</v>
      </c>
      <c r="AF38" s="1">
        <v>3</v>
      </c>
      <c r="AG38" s="1">
        <v>3</v>
      </c>
      <c r="AH38" s="1">
        <v>3</v>
      </c>
      <c r="AI38" s="1">
        <v>3</v>
      </c>
      <c r="AJ38" s="1">
        <v>3</v>
      </c>
      <c r="AK38" s="1">
        <v>3</v>
      </c>
      <c r="AL38" s="6">
        <f t="shared" si="9"/>
        <v>33</v>
      </c>
      <c r="AM38" s="8">
        <f t="shared" si="10"/>
        <v>3</v>
      </c>
      <c r="AN38" s="11" t="str">
        <f t="shared" si="1"/>
        <v>ІІІ ур</v>
      </c>
      <c r="AO38" s="7">
        <f t="shared" si="13"/>
        <v>87</v>
      </c>
      <c r="AP38" s="9">
        <f t="shared" si="14"/>
        <v>3</v>
      </c>
      <c r="AQ38" s="11" t="str">
        <f t="shared" si="15"/>
        <v>ІІІ ур</v>
      </c>
    </row>
    <row r="39" spans="2:43" x14ac:dyDescent="0.25">
      <c r="B39" s="24"/>
      <c r="C39" s="27"/>
      <c r="D39" s="28"/>
      <c r="E39" s="28"/>
      <c r="F39" s="28"/>
      <c r="G39" s="29"/>
      <c r="H39" s="1" t="s">
        <v>15</v>
      </c>
      <c r="I39" s="16" t="s">
        <v>11</v>
      </c>
      <c r="J39" s="27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9"/>
      <c r="Y39" s="1" t="s">
        <v>15</v>
      </c>
      <c r="Z39" s="16" t="s">
        <v>11</v>
      </c>
      <c r="AA39" s="27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9"/>
      <c r="AM39" s="1" t="s">
        <v>15</v>
      </c>
      <c r="AN39" s="16" t="s">
        <v>11</v>
      </c>
      <c r="AO39" s="2"/>
      <c r="AP39" s="2"/>
      <c r="AQ39" s="2"/>
    </row>
    <row r="40" spans="2:43" x14ac:dyDescent="0.25">
      <c r="B40" s="25"/>
      <c r="C40" s="27" t="s">
        <v>16</v>
      </c>
      <c r="D40" s="28"/>
      <c r="E40" s="28"/>
      <c r="F40" s="28"/>
      <c r="G40" s="29"/>
      <c r="H40" s="15">
        <f>COUNTA(B9:B38)</f>
        <v>30</v>
      </c>
      <c r="I40" s="15">
        <v>100</v>
      </c>
      <c r="J40" s="27" t="s">
        <v>16</v>
      </c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9"/>
      <c r="Y40" s="15">
        <f>COUNTA(B9:B38)</f>
        <v>30</v>
      </c>
      <c r="Z40" s="15">
        <v>100</v>
      </c>
      <c r="AA40" s="27" t="s">
        <v>16</v>
      </c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9"/>
      <c r="AM40" s="15">
        <f>COUNTA(B9:B38)</f>
        <v>30</v>
      </c>
      <c r="AN40" s="15">
        <v>100</v>
      </c>
      <c r="AO40" s="2"/>
      <c r="AP40" s="2"/>
      <c r="AQ40" s="2"/>
    </row>
    <row r="41" spans="2:43" x14ac:dyDescent="0.25">
      <c r="B41" s="25"/>
      <c r="C41" s="27" t="s">
        <v>21</v>
      </c>
      <c r="D41" s="28"/>
      <c r="E41" s="28"/>
      <c r="F41" s="28"/>
      <c r="G41" s="29"/>
      <c r="H41" s="10">
        <f>COUNTIF(I10:I38,"І ур")</f>
        <v>0</v>
      </c>
      <c r="I41" s="4">
        <f>(H41/H40)*100</f>
        <v>0</v>
      </c>
      <c r="J41" s="27" t="s">
        <v>21</v>
      </c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9"/>
      <c r="Y41" s="10">
        <f>COUNTIF(Z9:Z38,"І ур")</f>
        <v>0</v>
      </c>
      <c r="Z41" s="4">
        <f>(Y41/Y40)*100</f>
        <v>0</v>
      </c>
      <c r="AA41" s="27" t="s">
        <v>21</v>
      </c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9"/>
      <c r="AM41" s="10">
        <f>COUNTIF(AN9:AN38,"І ур")</f>
        <v>0</v>
      </c>
      <c r="AN41" s="4">
        <f>(AM41/AM40)*100</f>
        <v>0</v>
      </c>
      <c r="AO41" s="2"/>
      <c r="AP41" s="2"/>
      <c r="AQ41" s="2"/>
    </row>
    <row r="42" spans="2:43" x14ac:dyDescent="0.25">
      <c r="B42" s="25"/>
      <c r="C42" s="27" t="s">
        <v>22</v>
      </c>
      <c r="D42" s="28"/>
      <c r="E42" s="28"/>
      <c r="F42" s="28"/>
      <c r="G42" s="29"/>
      <c r="H42" s="10">
        <v>0</v>
      </c>
      <c r="I42" s="23">
        <f>(H42/H40)*100</f>
        <v>0</v>
      </c>
      <c r="J42" s="27" t="s">
        <v>22</v>
      </c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9"/>
      <c r="Y42" s="10">
        <f>COUNTIF(Z9:Z38,"ІІ ур")</f>
        <v>0</v>
      </c>
      <c r="Z42" s="4">
        <f>(Y42/Y40)*100</f>
        <v>0</v>
      </c>
      <c r="AA42" s="27" t="s">
        <v>22</v>
      </c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9"/>
      <c r="AM42" s="10">
        <f>COUNTIF(AN9:AN38,"ІІ ур")</f>
        <v>0</v>
      </c>
      <c r="AN42" s="4">
        <f>(AM42/AM40)*100</f>
        <v>0</v>
      </c>
      <c r="AO42" s="2"/>
      <c r="AP42" s="2"/>
      <c r="AQ42" s="2"/>
    </row>
    <row r="43" spans="2:43" x14ac:dyDescent="0.25">
      <c r="B43" s="25"/>
      <c r="C43" s="27" t="s">
        <v>23</v>
      </c>
      <c r="D43" s="28"/>
      <c r="E43" s="28"/>
      <c r="F43" s="28"/>
      <c r="G43" s="29"/>
      <c r="H43" s="10">
        <v>30</v>
      </c>
      <c r="I43" s="23">
        <f>(H43/H40)*100</f>
        <v>100</v>
      </c>
      <c r="J43" s="27" t="s">
        <v>23</v>
      </c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9"/>
      <c r="Y43" s="10">
        <f>COUNTIF(Z9:Z38,"ІІІ ур")</f>
        <v>30</v>
      </c>
      <c r="Z43" s="4">
        <f>(Y43/Y40)*100</f>
        <v>100</v>
      </c>
      <c r="AA43" s="27" t="s">
        <v>23</v>
      </c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9"/>
      <c r="AM43" s="10">
        <f>COUNTIF(AN9:AN38,"ІІІ ур")</f>
        <v>30</v>
      </c>
      <c r="AN43" s="4">
        <f>(AM43/AM40)*100</f>
        <v>100</v>
      </c>
      <c r="AO43" s="2"/>
      <c r="AP43" s="2"/>
      <c r="AQ43" s="2"/>
    </row>
    <row r="44" spans="2:43" x14ac:dyDescent="0.25">
      <c r="B44" s="25"/>
      <c r="C44" s="59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1"/>
      <c r="AP44" s="3" t="s">
        <v>10</v>
      </c>
      <c r="AQ44" s="3" t="s">
        <v>11</v>
      </c>
    </row>
    <row r="45" spans="2:43" x14ac:dyDescent="0.25">
      <c r="B45" s="25"/>
      <c r="C45" s="30" t="s">
        <v>17</v>
      </c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2"/>
      <c r="AP45" s="15">
        <f>COUNTA(B9:B38)</f>
        <v>30</v>
      </c>
      <c r="AQ45" s="15">
        <v>100</v>
      </c>
    </row>
    <row r="46" spans="2:43" x14ac:dyDescent="0.25">
      <c r="B46" s="25"/>
      <c r="C46" s="33" t="s">
        <v>18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10">
        <f>COUNTIF(AQ9:AQ38,"І ур")</f>
        <v>0</v>
      </c>
      <c r="AQ46" s="4">
        <f>(AP46/AP45)*100</f>
        <v>0</v>
      </c>
    </row>
    <row r="47" spans="2:43" x14ac:dyDescent="0.25">
      <c r="B47" s="25"/>
      <c r="C47" s="33" t="s">
        <v>20</v>
      </c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10">
        <f>COUNTIF(AQ9:AQ38,"ІІ ур")</f>
        <v>0</v>
      </c>
      <c r="AQ47" s="4">
        <f>(AP47/AP45)*100</f>
        <v>0</v>
      </c>
    </row>
    <row r="48" spans="2:43" x14ac:dyDescent="0.25">
      <c r="B48" s="26"/>
      <c r="C48" s="33" t="s">
        <v>19</v>
      </c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10">
        <f>COUNTIF(AQ9:AQ38,"ІІІ ур")</f>
        <v>30</v>
      </c>
      <c r="AQ48" s="4">
        <f>(AP48/AP45)*100</f>
        <v>100</v>
      </c>
    </row>
    <row r="100" spans="9:10" x14ac:dyDescent="0.25">
      <c r="I100" s="5">
        <v>1</v>
      </c>
      <c r="J100" s="5" t="s">
        <v>24</v>
      </c>
    </row>
    <row r="101" spans="9:10" x14ac:dyDescent="0.25">
      <c r="I101" s="5">
        <v>1.6</v>
      </c>
      <c r="J101" s="5" t="s">
        <v>25</v>
      </c>
    </row>
    <row r="102" spans="9:10" x14ac:dyDescent="0.25">
      <c r="I102" s="5">
        <v>2.6</v>
      </c>
      <c r="J102" s="5" t="s">
        <v>26</v>
      </c>
    </row>
  </sheetData>
  <mergeCells count="41">
    <mergeCell ref="A2:AR2"/>
    <mergeCell ref="A3:AR3"/>
    <mergeCell ref="A4:AR4"/>
    <mergeCell ref="B6:AQ6"/>
    <mergeCell ref="B7:B8"/>
    <mergeCell ref="C7:F7"/>
    <mergeCell ref="J7:W7"/>
    <mergeCell ref="AA7:AK7"/>
    <mergeCell ref="AL7:AL8"/>
    <mergeCell ref="AO7:AO8"/>
    <mergeCell ref="AP7:AP8"/>
    <mergeCell ref="AQ7:AQ8"/>
    <mergeCell ref="G7:G8"/>
    <mergeCell ref="H7:H8"/>
    <mergeCell ref="AN7:AN8"/>
    <mergeCell ref="I7:I8"/>
    <mergeCell ref="C46:AO46"/>
    <mergeCell ref="C47:AO47"/>
    <mergeCell ref="C48:AO48"/>
    <mergeCell ref="B39:B48"/>
    <mergeCell ref="C45:AO45"/>
    <mergeCell ref="C39:G39"/>
    <mergeCell ref="C40:G40"/>
    <mergeCell ref="J39:X39"/>
    <mergeCell ref="J40:X40"/>
    <mergeCell ref="AA39:AL39"/>
    <mergeCell ref="AA40:AL40"/>
    <mergeCell ref="C41:G41"/>
    <mergeCell ref="AA41:AL41"/>
    <mergeCell ref="AA42:AL42"/>
    <mergeCell ref="C42:G42"/>
    <mergeCell ref="Y7:Y8"/>
    <mergeCell ref="Z7:Z8"/>
    <mergeCell ref="AM7:AM8"/>
    <mergeCell ref="AA43:AL43"/>
    <mergeCell ref="C44:AO44"/>
    <mergeCell ref="C43:G43"/>
    <mergeCell ref="J41:X41"/>
    <mergeCell ref="J42:X42"/>
    <mergeCell ref="J43:X43"/>
    <mergeCell ref="X7:X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3-4 старт</vt:lpstr>
      <vt:lpstr>4-5 промежуток</vt:lpstr>
      <vt:lpstr>4-5 итог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2024-10-08T08:50:04Z</dcterms:modified>
</cp:coreProperties>
</file>