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970" windowHeight="9570"/>
  </bookViews>
  <sheets>
    <sheet name="4-5 старт" sheetId="5" r:id="rId1"/>
  </sheets>
  <calcPr calcId="162913"/>
</workbook>
</file>

<file path=xl/calcChain.xml><?xml version="1.0" encoding="utf-8"?>
<calcChain xmlns="http://schemas.openxmlformats.org/spreadsheetml/2006/main">
  <c r="O33" i="5" l="1"/>
  <c r="P33" i="5"/>
  <c r="Q33" i="5" s="1"/>
  <c r="O32" i="5"/>
  <c r="P32" i="5"/>
  <c r="Q32" i="5"/>
  <c r="O31" i="5"/>
  <c r="P31" i="5"/>
  <c r="Q31" i="5" s="1"/>
  <c r="O30" i="5"/>
  <c r="P30" i="5" s="1"/>
  <c r="Q30" i="5" s="1"/>
  <c r="O29" i="5"/>
  <c r="P29" i="5"/>
  <c r="Q29" i="5"/>
  <c r="O28" i="5"/>
  <c r="P28" i="5" s="1"/>
  <c r="Q28" i="5" s="1"/>
  <c r="O27" i="5"/>
  <c r="P27" i="5"/>
  <c r="Q27" i="5" s="1"/>
  <c r="O26" i="5"/>
  <c r="P26" i="5"/>
  <c r="Q26" i="5" s="1"/>
  <c r="O25" i="5"/>
  <c r="P25" i="5" s="1"/>
  <c r="Q25" i="5" s="1"/>
  <c r="O24" i="5"/>
  <c r="P24" i="5" s="1"/>
  <c r="Q24" i="5" s="1"/>
  <c r="P36" i="5" l="1"/>
  <c r="O34" i="5" l="1"/>
  <c r="P34" i="5" s="1"/>
  <c r="Q34" i="5" s="1"/>
  <c r="O23" i="5"/>
  <c r="P23" i="5" s="1"/>
  <c r="Q23" i="5" s="1"/>
  <c r="O22" i="5"/>
  <c r="P22" i="5" s="1"/>
  <c r="Q22" i="5" s="1"/>
  <c r="O21" i="5"/>
  <c r="P21" i="5" s="1"/>
  <c r="Q21" i="5" s="1"/>
  <c r="O20" i="5"/>
  <c r="P20" i="5" s="1"/>
  <c r="Q20" i="5" s="1"/>
  <c r="O19" i="5"/>
  <c r="P19" i="5" s="1"/>
  <c r="Q19" i="5" s="1"/>
  <c r="O18" i="5"/>
  <c r="P18" i="5" s="1"/>
  <c r="Q18" i="5" s="1"/>
  <c r="O17" i="5"/>
  <c r="P17" i="5" s="1"/>
  <c r="Q17" i="5" s="1"/>
  <c r="O16" i="5"/>
  <c r="P16" i="5" s="1"/>
  <c r="Q16" i="5" s="1"/>
  <c r="O15" i="5"/>
  <c r="P15" i="5" s="1"/>
  <c r="Q15" i="5" s="1"/>
  <c r="O14" i="5"/>
  <c r="P14" i="5" s="1"/>
  <c r="Q14" i="5" s="1"/>
  <c r="O13" i="5"/>
  <c r="P13" i="5" s="1"/>
  <c r="Q13" i="5" s="1"/>
  <c r="O12" i="5"/>
  <c r="P12" i="5" s="1"/>
  <c r="Q12" i="5" s="1"/>
  <c r="O11" i="5"/>
  <c r="P11" i="5" s="1"/>
  <c r="Q11" i="5" s="1"/>
  <c r="O10" i="5"/>
  <c r="P10" i="5" s="1"/>
  <c r="Q10" i="5" s="1"/>
  <c r="O9" i="5"/>
  <c r="P9" i="5" s="1"/>
  <c r="Q9" i="5" s="1"/>
  <c r="P38" i="5" l="1"/>
  <c r="Q38" i="5" s="1"/>
  <c r="P37" i="5"/>
  <c r="Q37" i="5" s="1"/>
  <c r="P39" i="5"/>
  <c r="Q39" i="5" s="1"/>
</calcChain>
</file>

<file path=xl/sharedStrings.xml><?xml version="1.0" encoding="utf-8"?>
<sst xmlns="http://schemas.openxmlformats.org/spreadsheetml/2006/main" count="56" uniqueCount="56">
  <si>
    <t xml:space="preserve">Лист наблюдения  </t>
  </si>
  <si>
    <t>Образовательная область "Социум"</t>
  </si>
  <si>
    <t>№</t>
  </si>
  <si>
    <t>Ф.И.ребенка</t>
  </si>
  <si>
    <t>Ознакомление с окружающим миром</t>
  </si>
  <si>
    <t>Общее количество баллов</t>
  </si>
  <si>
    <t>Средний балл</t>
  </si>
  <si>
    <t xml:space="preserve">Уровень усвоения Типовой программы </t>
  </si>
  <si>
    <t>%</t>
  </si>
  <si>
    <t>к-во</t>
  </si>
  <si>
    <t>І ур</t>
  </si>
  <si>
    <t>ІІ ур</t>
  </si>
  <si>
    <t>ІІІ ур</t>
  </si>
  <si>
    <t>А (всего детей)</t>
  </si>
  <si>
    <t xml:space="preserve">Б (I уровень) </t>
  </si>
  <si>
    <t xml:space="preserve">В (II уровень) </t>
  </si>
  <si>
    <t>Г (III уровень)</t>
  </si>
  <si>
    <t>4-5-С.1 рассказывает о членах своей семьи, выражает свое отношение к ним;</t>
  </si>
  <si>
    <t>4-5-С.2 знает назначение окружающих предметов;</t>
  </si>
  <si>
    <t>4-5-С.3 распознает качества и свойства предметов: на ощупь, вкус и слух;</t>
  </si>
  <si>
    <t>4-5-С.4 называет транспортные средства;</t>
  </si>
  <si>
    <t>4-5-С.5 проявляет желание помогать взрослым;</t>
  </si>
  <si>
    <t>4-5-С.6 узнает и называет Флаг Казахстана.</t>
  </si>
  <si>
    <t>4-5-С.7 выделяет и называет наиболее характерные сезонные изменения в природе;</t>
  </si>
  <si>
    <t>4-5-С.8 узнает и называет знакомые деревья, комнатные растения, овощи и фрукты 3–4 видов; домашних и диких животных, птиц, насекомых;</t>
  </si>
  <si>
    <t>4-5-С.9 замечает и называет простейшие изменения в природе и погоде;</t>
  </si>
  <si>
    <t>4-5-С.10 умеет выполнять элементарные трудовые поручения совместно с взрослыми по уходу за растениями;</t>
  </si>
  <si>
    <t>4-5-С.11 проявляет заботливое отношение к обитателям живого уголка природы.</t>
  </si>
  <si>
    <t xml:space="preserve">результатов диагностики стартового контроля в старшей группе (от 4 лет) </t>
  </si>
  <si>
    <t xml:space="preserve">Учебный год: _______2022-2023_____       Группа:_____старшая АБВГДейка_______________     Дата проведения:___сентябрь_______ </t>
  </si>
  <si>
    <t>Шанчарбаев Айгали</t>
  </si>
  <si>
    <t>Дуйсенгалиев Дамир</t>
  </si>
  <si>
    <t>Амангелды Ильяс</t>
  </si>
  <si>
    <t>Айтжанов Дамир</t>
  </si>
  <si>
    <t>Мырзалы Бахтияр</t>
  </si>
  <si>
    <t>Танжарбай Ансар</t>
  </si>
  <si>
    <t>Мун Дмитрий</t>
  </si>
  <si>
    <t>Нованова Самина</t>
  </si>
  <si>
    <t>Муканов Алан</t>
  </si>
  <si>
    <t>Умирзакова Сандина</t>
  </si>
  <si>
    <t>Абилхан Айлин</t>
  </si>
  <si>
    <t>Цой Владимир</t>
  </si>
  <si>
    <t>Зверева Ульяна</t>
  </si>
  <si>
    <t>Асетдила Айкоркем</t>
  </si>
  <si>
    <t>Жасанова Аида</t>
  </si>
  <si>
    <t>Турбай Милана</t>
  </si>
  <si>
    <t>Макатов Абдуррашид</t>
  </si>
  <si>
    <t>Потинга Артем</t>
  </si>
  <si>
    <t>Уразбаева Асали</t>
  </si>
  <si>
    <t>Нуртасов Нартай</t>
  </si>
  <si>
    <t>Нелин Ян</t>
  </si>
  <si>
    <t>Асылханова Асылай</t>
  </si>
  <si>
    <t>Садакова Ситора</t>
  </si>
  <si>
    <t>Олейникова Вика</t>
  </si>
  <si>
    <t>Нурланова Айлин</t>
  </si>
  <si>
    <t>Джантаева Айлин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</si>
</sst>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66FF6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/>
    <xf numFmtId="0" fontId="1" fillId="0" borderId="1" xfId="0" applyFont="1" applyBorder="1" applyAlignment="1">
      <alignment vertical="center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textRotation="90" wrapText="1"/>
    </xf>
    <xf numFmtId="0" fontId="1" fillId="6" borderId="1" xfId="0" applyFont="1" applyFill="1" applyBorder="1"/>
    <xf numFmtId="0" fontId="1" fillId="7" borderId="1" xfId="0" applyFont="1" applyFill="1" applyBorder="1"/>
    <xf numFmtId="0" fontId="1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93"/>
  <sheetViews>
    <sheetView tabSelected="1" zoomScale="75" zoomScaleNormal="75" workbookViewId="0">
      <selection activeCell="P39" sqref="P39"/>
    </sheetView>
  </sheetViews>
  <sheetFormatPr defaultRowHeight="15" x14ac:dyDescent="0.25"/>
  <cols>
    <col min="2" max="2" width="4.28515625" customWidth="1"/>
    <col min="3" max="3" width="27.42578125" customWidth="1"/>
    <col min="4" max="4" width="5.85546875" customWidth="1"/>
    <col min="5" max="5" width="4.85546875" customWidth="1"/>
    <col min="6" max="6" width="6" customWidth="1"/>
    <col min="7" max="7" width="5.5703125" customWidth="1"/>
    <col min="8" max="8" width="6.42578125" customWidth="1"/>
    <col min="9" max="9" width="4.7109375" customWidth="1"/>
    <col min="10" max="10" width="8.28515625" customWidth="1"/>
    <col min="11" max="11" width="12.140625" customWidth="1"/>
    <col min="12" max="12" width="5.5703125" customWidth="1"/>
    <col min="13" max="13" width="8.42578125" customWidth="1"/>
    <col min="14" max="14" width="9.85546875" customWidth="1"/>
  </cols>
  <sheetData>
    <row r="2" spans="1:18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x14ac:dyDescent="0.25">
      <c r="A3" s="20" t="s">
        <v>28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x14ac:dyDescent="0.25">
      <c r="A4" s="20" t="s">
        <v>29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6" spans="1:18" x14ac:dyDescent="0.25">
      <c r="B6" s="21" t="s">
        <v>1</v>
      </c>
      <c r="C6" s="21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1"/>
      <c r="P6" s="21"/>
      <c r="Q6" s="21"/>
    </row>
    <row r="7" spans="1:18" ht="46.5" customHeight="1" x14ac:dyDescent="0.25">
      <c r="B7" s="23" t="s">
        <v>2</v>
      </c>
      <c r="C7" s="24" t="s">
        <v>3</v>
      </c>
      <c r="D7" s="29" t="s">
        <v>4</v>
      </c>
      <c r="E7" s="30"/>
      <c r="F7" s="30"/>
      <c r="G7" s="30"/>
      <c r="H7" s="30"/>
      <c r="I7" s="30"/>
      <c r="J7" s="30"/>
      <c r="K7" s="30"/>
      <c r="L7" s="30"/>
      <c r="M7" s="30"/>
      <c r="N7" s="31"/>
      <c r="O7" s="25" t="s">
        <v>5</v>
      </c>
      <c r="P7" s="27" t="s">
        <v>6</v>
      </c>
      <c r="Q7" s="28" t="s">
        <v>7</v>
      </c>
    </row>
    <row r="8" spans="1:18" ht="225" customHeight="1" x14ac:dyDescent="0.25">
      <c r="B8" s="23"/>
      <c r="C8" s="23"/>
      <c r="D8" s="8" t="s">
        <v>17</v>
      </c>
      <c r="E8" s="8" t="s">
        <v>18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23</v>
      </c>
      <c r="K8" s="8" t="s">
        <v>24</v>
      </c>
      <c r="L8" s="8" t="s">
        <v>25</v>
      </c>
      <c r="M8" s="8" t="s">
        <v>26</v>
      </c>
      <c r="N8" s="8" t="s">
        <v>27</v>
      </c>
      <c r="O8" s="26"/>
      <c r="P8" s="27"/>
      <c r="Q8" s="28"/>
    </row>
    <row r="9" spans="1:18" x14ac:dyDescent="0.25">
      <c r="B9" s="1">
        <v>1</v>
      </c>
      <c r="C9" s="1" t="s">
        <v>30</v>
      </c>
      <c r="D9" s="1">
        <v>2</v>
      </c>
      <c r="E9" s="1">
        <v>1</v>
      </c>
      <c r="F9" s="1">
        <v>1</v>
      </c>
      <c r="G9" s="1">
        <v>2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N9" s="1">
        <v>1</v>
      </c>
      <c r="O9" s="9">
        <f>SUM(D9:N9)</f>
        <v>13</v>
      </c>
      <c r="P9" s="10">
        <f>AVERAGE(O9/11)</f>
        <v>1.1818181818181819</v>
      </c>
      <c r="Q9" s="7" t="str">
        <f t="shared" ref="Q9:Q34" si="0">IF(I9="","",VLOOKUP(P9,$J$91:$K$93,2,TRUE))</f>
        <v>І ур</v>
      </c>
    </row>
    <row r="10" spans="1:18" x14ac:dyDescent="0.25">
      <c r="B10" s="1">
        <v>2</v>
      </c>
      <c r="C10" s="1" t="s">
        <v>31</v>
      </c>
      <c r="D10" s="1">
        <v>1</v>
      </c>
      <c r="E10" s="1">
        <v>2</v>
      </c>
      <c r="F10" s="1">
        <v>1</v>
      </c>
      <c r="G10" s="1">
        <v>1</v>
      </c>
      <c r="H10" s="1">
        <v>2</v>
      </c>
      <c r="I10" s="1">
        <v>1</v>
      </c>
      <c r="J10" s="1">
        <v>1</v>
      </c>
      <c r="K10" s="1">
        <v>1</v>
      </c>
      <c r="L10" s="1">
        <v>1</v>
      </c>
      <c r="M10" s="1">
        <v>1</v>
      </c>
      <c r="N10" s="1">
        <v>1</v>
      </c>
      <c r="O10" s="9">
        <f t="shared" ref="O10:O34" si="1">SUM(D10:N10)</f>
        <v>13</v>
      </c>
      <c r="P10" s="10">
        <f t="shared" ref="P10:P34" si="2">AVERAGE(O10/11)</f>
        <v>1.1818181818181819</v>
      </c>
      <c r="Q10" s="7" t="str">
        <f t="shared" si="0"/>
        <v>І ур</v>
      </c>
    </row>
    <row r="11" spans="1:18" x14ac:dyDescent="0.25">
      <c r="B11" s="1">
        <v>3</v>
      </c>
      <c r="C11" s="1" t="s">
        <v>32</v>
      </c>
      <c r="D11" s="1">
        <v>1</v>
      </c>
      <c r="E11" s="1">
        <v>1</v>
      </c>
      <c r="F11" s="1">
        <v>2</v>
      </c>
      <c r="G11" s="1">
        <v>1</v>
      </c>
      <c r="H11" s="1">
        <v>2</v>
      </c>
      <c r="I11" s="1">
        <v>1</v>
      </c>
      <c r="J11" s="1">
        <v>1</v>
      </c>
      <c r="K11" s="1">
        <v>1</v>
      </c>
      <c r="L11" s="1">
        <v>1</v>
      </c>
      <c r="M11" s="1">
        <v>2</v>
      </c>
      <c r="N11" s="1">
        <v>1</v>
      </c>
      <c r="O11" s="9">
        <f t="shared" si="1"/>
        <v>14</v>
      </c>
      <c r="P11" s="10">
        <f t="shared" si="2"/>
        <v>1.2727272727272727</v>
      </c>
      <c r="Q11" s="7" t="str">
        <f t="shared" si="0"/>
        <v>І ур</v>
      </c>
    </row>
    <row r="12" spans="1:18" x14ac:dyDescent="0.25">
      <c r="B12" s="1">
        <v>4</v>
      </c>
      <c r="C12" s="1" t="s">
        <v>33</v>
      </c>
      <c r="D12" s="1">
        <v>1</v>
      </c>
      <c r="E12" s="1">
        <v>1</v>
      </c>
      <c r="F12" s="1">
        <v>1</v>
      </c>
      <c r="G12" s="1">
        <v>2</v>
      </c>
      <c r="H12" s="1">
        <v>2</v>
      </c>
      <c r="I12" s="1">
        <v>1</v>
      </c>
      <c r="J12" s="1">
        <v>1</v>
      </c>
      <c r="K12" s="1">
        <v>2</v>
      </c>
      <c r="L12" s="1">
        <v>1</v>
      </c>
      <c r="M12" s="1">
        <v>1</v>
      </c>
      <c r="N12" s="1">
        <v>1</v>
      </c>
      <c r="O12" s="9">
        <f t="shared" si="1"/>
        <v>14</v>
      </c>
      <c r="P12" s="10">
        <f t="shared" si="2"/>
        <v>1.2727272727272727</v>
      </c>
      <c r="Q12" s="7" t="str">
        <f t="shared" si="0"/>
        <v>І ур</v>
      </c>
    </row>
    <row r="13" spans="1:18" x14ac:dyDescent="0.25">
      <c r="B13" s="1">
        <v>5</v>
      </c>
      <c r="C13" s="1" t="s">
        <v>34</v>
      </c>
      <c r="D13" s="1">
        <v>1</v>
      </c>
      <c r="E13" s="1">
        <v>2</v>
      </c>
      <c r="F13" s="1">
        <v>2</v>
      </c>
      <c r="G13" s="1">
        <v>1</v>
      </c>
      <c r="H13" s="1">
        <v>1</v>
      </c>
      <c r="I13" s="1">
        <v>1</v>
      </c>
      <c r="J13" s="1">
        <v>1</v>
      </c>
      <c r="K13" s="1">
        <v>1</v>
      </c>
      <c r="L13" s="1">
        <v>1</v>
      </c>
      <c r="M13" s="1">
        <v>1</v>
      </c>
      <c r="N13" s="1">
        <v>1</v>
      </c>
      <c r="O13" s="9">
        <f t="shared" si="1"/>
        <v>13</v>
      </c>
      <c r="P13" s="10">
        <f t="shared" si="2"/>
        <v>1.1818181818181819</v>
      </c>
      <c r="Q13" s="7" t="str">
        <f t="shared" si="0"/>
        <v>І ур</v>
      </c>
    </row>
    <row r="14" spans="1:18" x14ac:dyDescent="0.25">
      <c r="B14" s="1">
        <v>6</v>
      </c>
      <c r="C14" s="1" t="s">
        <v>35</v>
      </c>
      <c r="D14" s="1">
        <v>1</v>
      </c>
      <c r="E14" s="1">
        <v>2</v>
      </c>
      <c r="F14" s="1">
        <v>2</v>
      </c>
      <c r="G14" s="1">
        <v>1</v>
      </c>
      <c r="H14" s="1">
        <v>1</v>
      </c>
      <c r="I14" s="1">
        <v>1</v>
      </c>
      <c r="J14" s="1">
        <v>1</v>
      </c>
      <c r="K14" s="1">
        <v>1</v>
      </c>
      <c r="L14" s="1">
        <v>1</v>
      </c>
      <c r="M14" s="1">
        <v>2</v>
      </c>
      <c r="N14" s="1">
        <v>1</v>
      </c>
      <c r="O14" s="9">
        <f t="shared" si="1"/>
        <v>14</v>
      </c>
      <c r="P14" s="10">
        <f t="shared" si="2"/>
        <v>1.2727272727272727</v>
      </c>
      <c r="Q14" s="7" t="str">
        <f t="shared" si="0"/>
        <v>І ур</v>
      </c>
    </row>
    <row r="15" spans="1:18" x14ac:dyDescent="0.25">
      <c r="B15" s="1">
        <v>7</v>
      </c>
      <c r="C15" s="1" t="s">
        <v>36</v>
      </c>
      <c r="D15" s="1">
        <v>1</v>
      </c>
      <c r="E15" s="1">
        <v>2</v>
      </c>
      <c r="F15" s="1">
        <v>1</v>
      </c>
      <c r="G15" s="1">
        <v>1</v>
      </c>
      <c r="H15" s="1">
        <v>1</v>
      </c>
      <c r="I15" s="1">
        <v>1</v>
      </c>
      <c r="J15" s="1">
        <v>2</v>
      </c>
      <c r="K15" s="1">
        <v>1</v>
      </c>
      <c r="L15" s="1">
        <v>1</v>
      </c>
      <c r="M15" s="1">
        <v>1</v>
      </c>
      <c r="N15" s="1">
        <v>1</v>
      </c>
      <c r="O15" s="9">
        <f t="shared" si="1"/>
        <v>13</v>
      </c>
      <c r="P15" s="10">
        <f t="shared" si="2"/>
        <v>1.1818181818181819</v>
      </c>
      <c r="Q15" s="7" t="str">
        <f t="shared" si="0"/>
        <v>І ур</v>
      </c>
    </row>
    <row r="16" spans="1:18" x14ac:dyDescent="0.25">
      <c r="B16" s="1">
        <v>8</v>
      </c>
      <c r="C16" s="1" t="s">
        <v>37</v>
      </c>
      <c r="D16" s="1">
        <v>2</v>
      </c>
      <c r="E16" s="1">
        <v>1</v>
      </c>
      <c r="F16" s="1">
        <v>1</v>
      </c>
      <c r="G16" s="1">
        <v>1</v>
      </c>
      <c r="H16" s="1">
        <v>2</v>
      </c>
      <c r="I16" s="1">
        <v>1</v>
      </c>
      <c r="J16" s="1">
        <v>2</v>
      </c>
      <c r="K16" s="1">
        <v>1</v>
      </c>
      <c r="L16" s="1">
        <v>1</v>
      </c>
      <c r="M16" s="1">
        <v>2</v>
      </c>
      <c r="N16" s="1">
        <v>2</v>
      </c>
      <c r="O16" s="9">
        <f t="shared" si="1"/>
        <v>16</v>
      </c>
      <c r="P16" s="10">
        <f t="shared" si="2"/>
        <v>1.4545454545454546</v>
      </c>
      <c r="Q16" s="7" t="str">
        <f t="shared" si="0"/>
        <v>І ур</v>
      </c>
    </row>
    <row r="17" spans="2:17" x14ac:dyDescent="0.25">
      <c r="B17" s="1">
        <v>9</v>
      </c>
      <c r="C17" s="1" t="s">
        <v>38</v>
      </c>
      <c r="D17" s="1">
        <v>1</v>
      </c>
      <c r="E17" s="1">
        <v>1</v>
      </c>
      <c r="F17" s="1">
        <v>2</v>
      </c>
      <c r="G17" s="1">
        <v>1</v>
      </c>
      <c r="H17" s="1">
        <v>1</v>
      </c>
      <c r="I17" s="1">
        <v>1</v>
      </c>
      <c r="J17" s="1">
        <v>1</v>
      </c>
      <c r="K17" s="1">
        <v>2</v>
      </c>
      <c r="L17" s="1">
        <v>1</v>
      </c>
      <c r="M17" s="1">
        <v>2</v>
      </c>
      <c r="N17" s="1">
        <v>1</v>
      </c>
      <c r="O17" s="9">
        <f t="shared" si="1"/>
        <v>14</v>
      </c>
      <c r="P17" s="10">
        <f t="shared" si="2"/>
        <v>1.2727272727272727</v>
      </c>
      <c r="Q17" s="7" t="str">
        <f t="shared" si="0"/>
        <v>І ур</v>
      </c>
    </row>
    <row r="18" spans="2:17" x14ac:dyDescent="0.25">
      <c r="B18" s="1">
        <v>10</v>
      </c>
      <c r="C18" s="1" t="s">
        <v>39</v>
      </c>
      <c r="D18" s="1">
        <v>2</v>
      </c>
      <c r="E18" s="1">
        <v>1</v>
      </c>
      <c r="F18" s="1">
        <v>1</v>
      </c>
      <c r="G18" s="1">
        <v>1</v>
      </c>
      <c r="H18" s="1">
        <v>1</v>
      </c>
      <c r="I18" s="1">
        <v>1</v>
      </c>
      <c r="J18" s="1">
        <v>2</v>
      </c>
      <c r="K18" s="1">
        <v>1</v>
      </c>
      <c r="L18" s="1">
        <v>1</v>
      </c>
      <c r="M18" s="1">
        <v>1</v>
      </c>
      <c r="N18" s="1">
        <v>1</v>
      </c>
      <c r="O18" s="9">
        <f t="shared" si="1"/>
        <v>13</v>
      </c>
      <c r="P18" s="10">
        <f t="shared" si="2"/>
        <v>1.1818181818181819</v>
      </c>
      <c r="Q18" s="7" t="str">
        <f t="shared" si="0"/>
        <v>І ур</v>
      </c>
    </row>
    <row r="19" spans="2:17" x14ac:dyDescent="0.25">
      <c r="B19" s="1">
        <v>11</v>
      </c>
      <c r="C19" s="1" t="s">
        <v>40</v>
      </c>
      <c r="D19" s="1">
        <v>1</v>
      </c>
      <c r="E19" s="1">
        <v>2</v>
      </c>
      <c r="F19" s="1">
        <v>1</v>
      </c>
      <c r="G19" s="1">
        <v>1</v>
      </c>
      <c r="H19" s="1">
        <v>1</v>
      </c>
      <c r="I19" s="1">
        <v>1</v>
      </c>
      <c r="J19" s="1">
        <v>2</v>
      </c>
      <c r="K19" s="1">
        <v>1</v>
      </c>
      <c r="L19" s="1">
        <v>1</v>
      </c>
      <c r="M19" s="1">
        <v>1</v>
      </c>
      <c r="N19" s="1">
        <v>2</v>
      </c>
      <c r="O19" s="9">
        <f t="shared" si="1"/>
        <v>14</v>
      </c>
      <c r="P19" s="10">
        <f t="shared" si="2"/>
        <v>1.2727272727272727</v>
      </c>
      <c r="Q19" s="7" t="str">
        <f t="shared" si="0"/>
        <v>І ур</v>
      </c>
    </row>
    <row r="20" spans="2:17" x14ac:dyDescent="0.25">
      <c r="B20" s="1">
        <v>12</v>
      </c>
      <c r="C20" s="1" t="s">
        <v>41</v>
      </c>
      <c r="D20" s="1">
        <v>1</v>
      </c>
      <c r="E20" s="1">
        <v>2</v>
      </c>
      <c r="F20" s="1">
        <v>1</v>
      </c>
      <c r="G20" s="1">
        <v>1</v>
      </c>
      <c r="H20" s="1">
        <v>1</v>
      </c>
      <c r="I20" s="1">
        <v>2</v>
      </c>
      <c r="J20" s="1">
        <v>2</v>
      </c>
      <c r="K20" s="1">
        <v>1</v>
      </c>
      <c r="L20" s="1">
        <v>1</v>
      </c>
      <c r="M20" s="1">
        <v>1</v>
      </c>
      <c r="N20" s="1">
        <v>1</v>
      </c>
      <c r="O20" s="9">
        <f t="shared" si="1"/>
        <v>14</v>
      </c>
      <c r="P20" s="10">
        <f t="shared" si="2"/>
        <v>1.2727272727272727</v>
      </c>
      <c r="Q20" s="7" t="str">
        <f t="shared" si="0"/>
        <v>І ур</v>
      </c>
    </row>
    <row r="21" spans="2:17" x14ac:dyDescent="0.25">
      <c r="B21" s="1">
        <v>13</v>
      </c>
      <c r="C21" s="1" t="s">
        <v>42</v>
      </c>
      <c r="D21" s="1">
        <v>1</v>
      </c>
      <c r="E21" s="1">
        <v>1</v>
      </c>
      <c r="F21" s="1">
        <v>2</v>
      </c>
      <c r="G21" s="1">
        <v>2</v>
      </c>
      <c r="H21" s="1">
        <v>1</v>
      </c>
      <c r="I21" s="1">
        <v>1</v>
      </c>
      <c r="J21" s="1">
        <v>1</v>
      </c>
      <c r="K21" s="1">
        <v>2</v>
      </c>
      <c r="L21" s="1">
        <v>1</v>
      </c>
      <c r="M21" s="1">
        <v>1</v>
      </c>
      <c r="N21" s="1">
        <v>1</v>
      </c>
      <c r="O21" s="9">
        <f t="shared" si="1"/>
        <v>14</v>
      </c>
      <c r="P21" s="10">
        <f t="shared" si="2"/>
        <v>1.2727272727272727</v>
      </c>
      <c r="Q21" s="7" t="str">
        <f t="shared" si="0"/>
        <v>І ур</v>
      </c>
    </row>
    <row r="22" spans="2:17" x14ac:dyDescent="0.25">
      <c r="B22" s="1">
        <v>14</v>
      </c>
      <c r="C22" s="1" t="s">
        <v>43</v>
      </c>
      <c r="D22" s="1">
        <v>1</v>
      </c>
      <c r="E22" s="1">
        <v>1</v>
      </c>
      <c r="F22" s="1">
        <v>2</v>
      </c>
      <c r="G22" s="1">
        <v>1</v>
      </c>
      <c r="H22" s="1">
        <v>1</v>
      </c>
      <c r="I22" s="1">
        <v>1</v>
      </c>
      <c r="J22" s="1">
        <v>2</v>
      </c>
      <c r="K22" s="1">
        <v>1</v>
      </c>
      <c r="L22" s="1">
        <v>1</v>
      </c>
      <c r="M22" s="1">
        <v>1</v>
      </c>
      <c r="N22" s="1">
        <v>1</v>
      </c>
      <c r="O22" s="9">
        <f t="shared" si="1"/>
        <v>13</v>
      </c>
      <c r="P22" s="10">
        <f t="shared" si="2"/>
        <v>1.1818181818181819</v>
      </c>
      <c r="Q22" s="7" t="str">
        <f t="shared" si="0"/>
        <v>І ур</v>
      </c>
    </row>
    <row r="23" spans="2:17" x14ac:dyDescent="0.25">
      <c r="B23" s="1">
        <v>15</v>
      </c>
      <c r="C23" s="1" t="s">
        <v>44</v>
      </c>
      <c r="D23" s="1">
        <v>1</v>
      </c>
      <c r="E23" s="1">
        <v>2</v>
      </c>
      <c r="F23" s="1">
        <v>1</v>
      </c>
      <c r="G23" s="1">
        <v>2</v>
      </c>
      <c r="H23" s="1">
        <v>1</v>
      </c>
      <c r="I23" s="1">
        <v>1</v>
      </c>
      <c r="J23" s="1">
        <v>2</v>
      </c>
      <c r="K23" s="1">
        <v>1</v>
      </c>
      <c r="L23" s="1">
        <v>1</v>
      </c>
      <c r="M23" s="1">
        <v>1</v>
      </c>
      <c r="N23" s="1">
        <v>1</v>
      </c>
      <c r="O23" s="9">
        <f t="shared" si="1"/>
        <v>14</v>
      </c>
      <c r="P23" s="10">
        <f t="shared" si="2"/>
        <v>1.2727272727272727</v>
      </c>
      <c r="Q23" s="7" t="str">
        <f t="shared" si="0"/>
        <v>І ур</v>
      </c>
    </row>
    <row r="24" spans="2:17" x14ac:dyDescent="0.25">
      <c r="B24" s="1">
        <v>16</v>
      </c>
      <c r="C24" s="1" t="s">
        <v>45</v>
      </c>
      <c r="D24" s="1">
        <v>1</v>
      </c>
      <c r="E24" s="1">
        <v>2</v>
      </c>
      <c r="F24" s="1">
        <v>2</v>
      </c>
      <c r="G24" s="1">
        <v>1</v>
      </c>
      <c r="H24" s="1">
        <v>2</v>
      </c>
      <c r="I24" s="1">
        <v>2</v>
      </c>
      <c r="J24" s="1">
        <v>2</v>
      </c>
      <c r="K24" s="1">
        <v>1</v>
      </c>
      <c r="L24" s="1">
        <v>1</v>
      </c>
      <c r="M24" s="1">
        <v>2</v>
      </c>
      <c r="N24" s="1">
        <v>1</v>
      </c>
      <c r="O24" s="9">
        <f t="shared" si="1"/>
        <v>17</v>
      </c>
      <c r="P24" s="10">
        <f t="shared" si="2"/>
        <v>1.5454545454545454</v>
      </c>
      <c r="Q24" s="7" t="str">
        <f t="shared" si="0"/>
        <v>І ур</v>
      </c>
    </row>
    <row r="25" spans="2:17" x14ac:dyDescent="0.25">
      <c r="B25" s="1">
        <v>17</v>
      </c>
      <c r="C25" s="1" t="s">
        <v>46</v>
      </c>
      <c r="D25" s="1">
        <v>1</v>
      </c>
      <c r="E25" s="1">
        <v>2</v>
      </c>
      <c r="F25" s="1">
        <v>1</v>
      </c>
      <c r="G25" s="1">
        <v>2</v>
      </c>
      <c r="H25" s="1">
        <v>1</v>
      </c>
      <c r="I25" s="1">
        <v>2</v>
      </c>
      <c r="J25" s="1">
        <v>2</v>
      </c>
      <c r="K25" s="1">
        <v>1</v>
      </c>
      <c r="L25" s="1">
        <v>2</v>
      </c>
      <c r="M25" s="1">
        <v>1</v>
      </c>
      <c r="N25" s="1">
        <v>2</v>
      </c>
      <c r="O25" s="9">
        <f t="shared" si="1"/>
        <v>17</v>
      </c>
      <c r="P25" s="10">
        <f t="shared" si="2"/>
        <v>1.5454545454545454</v>
      </c>
      <c r="Q25" s="7" t="str">
        <f t="shared" si="0"/>
        <v>І ур</v>
      </c>
    </row>
    <row r="26" spans="2:17" x14ac:dyDescent="0.25">
      <c r="B26" s="1">
        <v>18</v>
      </c>
      <c r="C26" s="1" t="s">
        <v>47</v>
      </c>
      <c r="D26" s="1">
        <v>2</v>
      </c>
      <c r="E26" s="1">
        <v>2</v>
      </c>
      <c r="F26" s="1">
        <v>2</v>
      </c>
      <c r="G26" s="1">
        <v>1</v>
      </c>
      <c r="H26" s="1">
        <v>1</v>
      </c>
      <c r="I26" s="1">
        <v>2</v>
      </c>
      <c r="J26" s="1">
        <v>2</v>
      </c>
      <c r="K26" s="1">
        <v>1</v>
      </c>
      <c r="L26" s="1">
        <v>1</v>
      </c>
      <c r="M26" s="1">
        <v>2</v>
      </c>
      <c r="N26" s="1">
        <v>1</v>
      </c>
      <c r="O26" s="9">
        <f t="shared" si="1"/>
        <v>17</v>
      </c>
      <c r="P26" s="10">
        <f t="shared" si="2"/>
        <v>1.5454545454545454</v>
      </c>
      <c r="Q26" s="7" t="str">
        <f t="shared" si="0"/>
        <v>І ур</v>
      </c>
    </row>
    <row r="27" spans="2:17" x14ac:dyDescent="0.25">
      <c r="B27" s="1">
        <v>19</v>
      </c>
      <c r="C27" s="1" t="s">
        <v>48</v>
      </c>
      <c r="D27" s="1">
        <v>1</v>
      </c>
      <c r="E27" s="1">
        <v>1</v>
      </c>
      <c r="F27" s="1">
        <v>2</v>
      </c>
      <c r="G27" s="1">
        <v>1</v>
      </c>
      <c r="H27" s="1">
        <v>2</v>
      </c>
      <c r="I27" s="1">
        <v>1</v>
      </c>
      <c r="J27" s="1">
        <v>2</v>
      </c>
      <c r="K27" s="1">
        <v>1</v>
      </c>
      <c r="L27" s="1">
        <v>1</v>
      </c>
      <c r="M27" s="1">
        <v>1</v>
      </c>
      <c r="N27" s="1">
        <v>2</v>
      </c>
      <c r="O27" s="9">
        <f t="shared" si="1"/>
        <v>15</v>
      </c>
      <c r="P27" s="10">
        <f t="shared" si="2"/>
        <v>1.3636363636363635</v>
      </c>
      <c r="Q27" s="7" t="str">
        <f t="shared" si="0"/>
        <v>І ур</v>
      </c>
    </row>
    <row r="28" spans="2:17" x14ac:dyDescent="0.25">
      <c r="B28" s="1">
        <v>20</v>
      </c>
      <c r="C28" s="1" t="s">
        <v>49</v>
      </c>
      <c r="D28" s="1">
        <v>1</v>
      </c>
      <c r="E28" s="1">
        <v>1</v>
      </c>
      <c r="F28" s="1">
        <v>1</v>
      </c>
      <c r="G28" s="1">
        <v>1</v>
      </c>
      <c r="H28" s="1">
        <v>1</v>
      </c>
      <c r="I28" s="1">
        <v>2</v>
      </c>
      <c r="J28" s="1">
        <v>2</v>
      </c>
      <c r="K28" s="1">
        <v>1</v>
      </c>
      <c r="L28" s="1">
        <v>2</v>
      </c>
      <c r="M28" s="1">
        <v>2</v>
      </c>
      <c r="N28" s="1">
        <v>2</v>
      </c>
      <c r="O28" s="9">
        <f t="shared" si="1"/>
        <v>16</v>
      </c>
      <c r="P28" s="10">
        <f t="shared" si="2"/>
        <v>1.4545454545454546</v>
      </c>
      <c r="Q28" s="7" t="str">
        <f t="shared" si="0"/>
        <v>І ур</v>
      </c>
    </row>
    <row r="29" spans="2:17" x14ac:dyDescent="0.25">
      <c r="B29" s="1">
        <v>21</v>
      </c>
      <c r="C29" s="1" t="s">
        <v>50</v>
      </c>
      <c r="D29" s="1">
        <v>2</v>
      </c>
      <c r="E29" s="1">
        <v>1</v>
      </c>
      <c r="F29" s="1">
        <v>1</v>
      </c>
      <c r="G29" s="1">
        <v>2</v>
      </c>
      <c r="H29" s="1">
        <v>2</v>
      </c>
      <c r="I29" s="1">
        <v>2</v>
      </c>
      <c r="J29" s="1">
        <v>1</v>
      </c>
      <c r="K29" s="1">
        <v>2</v>
      </c>
      <c r="L29" s="1">
        <v>1</v>
      </c>
      <c r="M29" s="1">
        <v>1</v>
      </c>
      <c r="N29" s="1">
        <v>1</v>
      </c>
      <c r="O29" s="9">
        <f t="shared" si="1"/>
        <v>16</v>
      </c>
      <c r="P29" s="10">
        <f t="shared" si="2"/>
        <v>1.4545454545454546</v>
      </c>
      <c r="Q29" s="7" t="str">
        <f t="shared" si="0"/>
        <v>І ур</v>
      </c>
    </row>
    <row r="30" spans="2:17" x14ac:dyDescent="0.25">
      <c r="B30" s="1">
        <v>22</v>
      </c>
      <c r="C30" s="1" t="s">
        <v>51</v>
      </c>
      <c r="D30" s="1">
        <v>1</v>
      </c>
      <c r="E30" s="1">
        <v>2</v>
      </c>
      <c r="F30" s="1">
        <v>2</v>
      </c>
      <c r="G30" s="1">
        <v>1</v>
      </c>
      <c r="H30" s="1">
        <v>1</v>
      </c>
      <c r="I30" s="1">
        <v>2</v>
      </c>
      <c r="J30" s="1">
        <v>2</v>
      </c>
      <c r="K30" s="1">
        <v>1</v>
      </c>
      <c r="L30" s="1">
        <v>2</v>
      </c>
      <c r="M30" s="1">
        <v>1</v>
      </c>
      <c r="N30" s="1">
        <v>2</v>
      </c>
      <c r="O30" s="9">
        <f t="shared" si="1"/>
        <v>17</v>
      </c>
      <c r="P30" s="10">
        <f t="shared" si="2"/>
        <v>1.5454545454545454</v>
      </c>
      <c r="Q30" s="7" t="str">
        <f t="shared" si="0"/>
        <v>І ур</v>
      </c>
    </row>
    <row r="31" spans="2:17" x14ac:dyDescent="0.25">
      <c r="B31" s="1">
        <v>23</v>
      </c>
      <c r="C31" s="1" t="s">
        <v>52</v>
      </c>
      <c r="D31" s="1">
        <v>2</v>
      </c>
      <c r="E31" s="1">
        <v>1</v>
      </c>
      <c r="F31" s="1">
        <v>1</v>
      </c>
      <c r="G31" s="1">
        <v>2</v>
      </c>
      <c r="H31" s="1">
        <v>1</v>
      </c>
      <c r="I31" s="1">
        <v>1</v>
      </c>
      <c r="J31" s="1">
        <v>2</v>
      </c>
      <c r="K31" s="1">
        <v>1</v>
      </c>
      <c r="L31" s="1">
        <v>1</v>
      </c>
      <c r="M31" s="1">
        <v>1</v>
      </c>
      <c r="N31" s="1">
        <v>2</v>
      </c>
      <c r="O31" s="9">
        <f t="shared" si="1"/>
        <v>15</v>
      </c>
      <c r="P31" s="10">
        <f t="shared" si="2"/>
        <v>1.3636363636363635</v>
      </c>
      <c r="Q31" s="7" t="str">
        <f t="shared" si="0"/>
        <v>І ур</v>
      </c>
    </row>
    <row r="32" spans="2:17" x14ac:dyDescent="0.25">
      <c r="B32" s="1">
        <v>24</v>
      </c>
      <c r="C32" s="1" t="s">
        <v>53</v>
      </c>
      <c r="D32" s="1">
        <v>1</v>
      </c>
      <c r="E32" s="1">
        <v>1</v>
      </c>
      <c r="F32" s="1">
        <v>1</v>
      </c>
      <c r="G32" s="1">
        <v>2</v>
      </c>
      <c r="H32" s="1">
        <v>2</v>
      </c>
      <c r="I32" s="1">
        <v>1</v>
      </c>
      <c r="J32" s="1">
        <v>2</v>
      </c>
      <c r="K32" s="1">
        <v>1</v>
      </c>
      <c r="L32" s="1">
        <v>1</v>
      </c>
      <c r="M32" s="1">
        <v>1</v>
      </c>
      <c r="N32" s="1">
        <v>1</v>
      </c>
      <c r="O32" s="9">
        <f t="shared" si="1"/>
        <v>14</v>
      </c>
      <c r="P32" s="10">
        <f t="shared" si="2"/>
        <v>1.2727272727272727</v>
      </c>
      <c r="Q32" s="7" t="str">
        <f t="shared" si="0"/>
        <v>І ур</v>
      </c>
    </row>
    <row r="33" spans="2:17" x14ac:dyDescent="0.25">
      <c r="B33" s="1">
        <v>25</v>
      </c>
      <c r="C33" s="1" t="s">
        <v>54</v>
      </c>
      <c r="D33" s="1">
        <v>2</v>
      </c>
      <c r="E33" s="1">
        <v>1</v>
      </c>
      <c r="F33" s="1">
        <v>2</v>
      </c>
      <c r="G33" s="1">
        <v>1</v>
      </c>
      <c r="H33" s="1">
        <v>1</v>
      </c>
      <c r="I33" s="1">
        <v>1</v>
      </c>
      <c r="J33" s="1">
        <v>1</v>
      </c>
      <c r="K33" s="1">
        <v>2</v>
      </c>
      <c r="L33" s="1">
        <v>2</v>
      </c>
      <c r="M33" s="1">
        <v>1</v>
      </c>
      <c r="N33" s="1">
        <v>1</v>
      </c>
      <c r="O33" s="9">
        <f t="shared" si="1"/>
        <v>15</v>
      </c>
      <c r="P33" s="10">
        <f t="shared" si="2"/>
        <v>1.3636363636363635</v>
      </c>
      <c r="Q33" s="7" t="str">
        <f t="shared" si="0"/>
        <v>І ур</v>
      </c>
    </row>
    <row r="34" spans="2:17" x14ac:dyDescent="0.25">
      <c r="B34" s="1">
        <v>26</v>
      </c>
      <c r="C34" s="1" t="s">
        <v>55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9">
        <f t="shared" si="1"/>
        <v>0</v>
      </c>
      <c r="P34" s="10">
        <f t="shared" si="2"/>
        <v>0</v>
      </c>
      <c r="Q34" s="7" t="e">
        <f t="shared" si="0"/>
        <v>#N/A</v>
      </c>
    </row>
    <row r="35" spans="2:17" x14ac:dyDescent="0.25">
      <c r="B35" s="12"/>
      <c r="C35" s="12"/>
      <c r="D35" s="17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9"/>
      <c r="P35" s="1" t="s">
        <v>9</v>
      </c>
      <c r="Q35" s="5" t="s">
        <v>8</v>
      </c>
    </row>
    <row r="36" spans="2:17" x14ac:dyDescent="0.25">
      <c r="B36" s="12"/>
      <c r="C36" s="12"/>
      <c r="D36" s="14" t="s">
        <v>13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6"/>
      <c r="P36" s="4">
        <f>COUNTA(C9:C34)</f>
        <v>26</v>
      </c>
      <c r="Q36" s="4">
        <v>100</v>
      </c>
    </row>
    <row r="37" spans="2:17" x14ac:dyDescent="0.25">
      <c r="B37" s="12"/>
      <c r="C37" s="12"/>
      <c r="D37" s="11" t="s">
        <v>14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6">
        <f>COUNTIF(Q9:Q34,"І ур")</f>
        <v>25</v>
      </c>
      <c r="Q37" s="2">
        <f>(P37/P36)*100</f>
        <v>96.15384615384616</v>
      </c>
    </row>
    <row r="38" spans="2:17" x14ac:dyDescent="0.25">
      <c r="B38" s="12"/>
      <c r="C38" s="12"/>
      <c r="D38" s="11" t="s">
        <v>15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6">
        <f>COUNTIF(Q9:Q34,"ІІ ур")</f>
        <v>0</v>
      </c>
      <c r="Q38" s="2">
        <f>(P38/P36)*100</f>
        <v>0</v>
      </c>
    </row>
    <row r="39" spans="2:17" x14ac:dyDescent="0.25">
      <c r="B39" s="13"/>
      <c r="C39" s="13"/>
      <c r="D39" s="11" t="s">
        <v>16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6">
        <f>COUNTIF(Q9:Q34,"ІІІ ур")</f>
        <v>0</v>
      </c>
      <c r="Q39" s="2">
        <f>(P39/P36)*100</f>
        <v>0</v>
      </c>
    </row>
    <row r="91" spans="10:11" x14ac:dyDescent="0.25">
      <c r="J91" s="3">
        <v>1</v>
      </c>
      <c r="K91" s="3" t="s">
        <v>10</v>
      </c>
    </row>
    <row r="92" spans="10:11" x14ac:dyDescent="0.25">
      <c r="J92" s="3">
        <v>1.6</v>
      </c>
      <c r="K92" s="3" t="s">
        <v>11</v>
      </c>
    </row>
    <row r="93" spans="10:11" x14ac:dyDescent="0.25">
      <c r="J93" s="3">
        <v>2.6</v>
      </c>
      <c r="K93" s="3" t="s">
        <v>12</v>
      </c>
    </row>
  </sheetData>
  <mergeCells count="17">
    <mergeCell ref="A2:R2"/>
    <mergeCell ref="A3:R3"/>
    <mergeCell ref="A4:R4"/>
    <mergeCell ref="B6:Q6"/>
    <mergeCell ref="B7:B8"/>
    <mergeCell ref="C7:C8"/>
    <mergeCell ref="O7:O8"/>
    <mergeCell ref="P7:P8"/>
    <mergeCell ref="Q7:Q8"/>
    <mergeCell ref="D7:N7"/>
    <mergeCell ref="D38:O38"/>
    <mergeCell ref="D39:O39"/>
    <mergeCell ref="B35:B39"/>
    <mergeCell ref="C35:C39"/>
    <mergeCell ref="D36:O36"/>
    <mergeCell ref="D35:O35"/>
    <mergeCell ref="D37:O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4-5 старт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2024-03-28T09:23:13Z</dcterms:modified>
</cp:coreProperties>
</file>