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/>
  </bookViews>
  <sheets>
    <sheet name="4-5 старт" sheetId="5" r:id="rId1"/>
    <sheet name="4-5 промежуток" sheetId="6" r:id="rId2"/>
    <sheet name="4-5 итог" sheetId="4" r:id="rId3"/>
  </sheets>
  <calcPr calcId="162913"/>
</workbook>
</file>

<file path=xl/calcChain.xml><?xml version="1.0" encoding="utf-8"?>
<calcChain xmlns="http://schemas.openxmlformats.org/spreadsheetml/2006/main">
  <c r="Q25" i="4" l="1"/>
  <c r="R25" i="4" s="1"/>
  <c r="S25" i="4" s="1"/>
  <c r="Q24" i="4"/>
  <c r="R24" i="4" s="1"/>
  <c r="S24" i="4" s="1"/>
  <c r="Q23" i="4"/>
  <c r="R23" i="4"/>
  <c r="S23" i="4"/>
  <c r="P28" i="6"/>
  <c r="Q28" i="6" s="1"/>
  <c r="R28" i="6" s="1"/>
  <c r="P27" i="6"/>
  <c r="Q27" i="6" s="1"/>
  <c r="R27" i="6" s="1"/>
  <c r="P26" i="6"/>
  <c r="Q26" i="6" s="1"/>
  <c r="R26" i="6" s="1"/>
  <c r="P25" i="6"/>
  <c r="Q25" i="6" s="1"/>
  <c r="R25" i="6" s="1"/>
  <c r="P24" i="6"/>
  <c r="Q24" i="6"/>
  <c r="R24" i="6" s="1"/>
  <c r="P23" i="6"/>
  <c r="Q23" i="6"/>
  <c r="R23" i="6" s="1"/>
  <c r="O35" i="5" l="1"/>
  <c r="P35" i="5" s="1"/>
  <c r="O34" i="5"/>
  <c r="P34" i="5"/>
  <c r="Q34" i="5" s="1"/>
  <c r="O33" i="5"/>
  <c r="P33" i="5" s="1"/>
  <c r="Q33" i="5" s="1"/>
  <c r="O32" i="5"/>
  <c r="P32" i="5" s="1"/>
  <c r="Q32" i="5" s="1"/>
  <c r="O31" i="5"/>
  <c r="P31" i="5" s="1"/>
  <c r="Q31" i="5" s="1"/>
  <c r="O30" i="5"/>
  <c r="P30" i="5" s="1"/>
  <c r="Q30" i="5" s="1"/>
  <c r="O29" i="5"/>
  <c r="P29" i="5" s="1"/>
  <c r="Q29" i="5" s="1"/>
  <c r="O28" i="5"/>
  <c r="P28" i="5" s="1"/>
  <c r="Q28" i="5" s="1"/>
  <c r="O27" i="5"/>
  <c r="P27" i="5"/>
  <c r="Q27" i="5" s="1"/>
  <c r="O26" i="5"/>
  <c r="P26" i="5" s="1"/>
  <c r="Q26" i="5" s="1"/>
  <c r="O25" i="5"/>
  <c r="P25" i="5" s="1"/>
  <c r="Q25" i="5" s="1"/>
  <c r="O24" i="5"/>
  <c r="P24" i="5" s="1"/>
  <c r="Q24" i="5" s="1"/>
  <c r="Q35" i="6"/>
  <c r="P37" i="5"/>
  <c r="Q9" i="4" l="1"/>
  <c r="R9" i="4" s="1"/>
  <c r="S9" i="4" s="1"/>
  <c r="Q38" i="4"/>
  <c r="R38" i="4" s="1"/>
  <c r="S38" i="4" s="1"/>
  <c r="Q22" i="4"/>
  <c r="R22" i="4" s="1"/>
  <c r="S22" i="4" s="1"/>
  <c r="Q21" i="4"/>
  <c r="R21" i="4" s="1"/>
  <c r="S21" i="4" s="1"/>
  <c r="Q20" i="4"/>
  <c r="R20" i="4" s="1"/>
  <c r="S20" i="4" s="1"/>
  <c r="Q19" i="4"/>
  <c r="R19" i="4" s="1"/>
  <c r="S19" i="4" s="1"/>
  <c r="Q18" i="4"/>
  <c r="R18" i="4" s="1"/>
  <c r="S18" i="4" s="1"/>
  <c r="Q17" i="4"/>
  <c r="R17" i="4" s="1"/>
  <c r="S17" i="4" s="1"/>
  <c r="Q16" i="4"/>
  <c r="R16" i="4" s="1"/>
  <c r="S16" i="4" s="1"/>
  <c r="Q15" i="4"/>
  <c r="R15" i="4" s="1"/>
  <c r="S15" i="4" s="1"/>
  <c r="Q14" i="4"/>
  <c r="R14" i="4" s="1"/>
  <c r="S14" i="4" s="1"/>
  <c r="Q13" i="4"/>
  <c r="R13" i="4" s="1"/>
  <c r="S13" i="4" s="1"/>
  <c r="Q12" i="4"/>
  <c r="R12" i="4" s="1"/>
  <c r="S12" i="4" s="1"/>
  <c r="Q11" i="4"/>
  <c r="R11" i="4" s="1"/>
  <c r="S11" i="4" s="1"/>
  <c r="Q10" i="4"/>
  <c r="R10" i="4" s="1"/>
  <c r="S10" i="4" s="1"/>
  <c r="P33" i="6"/>
  <c r="Q33" i="6" s="1"/>
  <c r="R33" i="6" s="1"/>
  <c r="P22" i="6"/>
  <c r="Q22" i="6" s="1"/>
  <c r="R22" i="6" s="1"/>
  <c r="P21" i="6"/>
  <c r="Q21" i="6" s="1"/>
  <c r="R21" i="6" s="1"/>
  <c r="P20" i="6"/>
  <c r="Q20" i="6" s="1"/>
  <c r="R20" i="6" s="1"/>
  <c r="P19" i="6"/>
  <c r="Q19" i="6" s="1"/>
  <c r="R19" i="6" s="1"/>
  <c r="P18" i="6"/>
  <c r="Q18" i="6" s="1"/>
  <c r="R18" i="6" s="1"/>
  <c r="P17" i="6"/>
  <c r="Q17" i="6" s="1"/>
  <c r="R17" i="6" s="1"/>
  <c r="P16" i="6"/>
  <c r="Q16" i="6" s="1"/>
  <c r="R16" i="6" s="1"/>
  <c r="P15" i="6"/>
  <c r="Q15" i="6" s="1"/>
  <c r="R15" i="6" s="1"/>
  <c r="P14" i="6"/>
  <c r="Q14" i="6" s="1"/>
  <c r="R14" i="6" s="1"/>
  <c r="P13" i="6"/>
  <c r="Q13" i="6" s="1"/>
  <c r="R13" i="6" s="1"/>
  <c r="P12" i="6"/>
  <c r="Q12" i="6" s="1"/>
  <c r="R12" i="6" s="1"/>
  <c r="P11" i="6"/>
  <c r="Q11" i="6" s="1"/>
  <c r="R11" i="6" s="1"/>
  <c r="P10" i="6"/>
  <c r="Q10" i="6" s="1"/>
  <c r="R10" i="6" s="1"/>
  <c r="P9" i="6"/>
  <c r="Q9" i="6" s="1"/>
  <c r="R9" i="6" s="1"/>
  <c r="Q35" i="5"/>
  <c r="O23" i="5"/>
  <c r="P23" i="5" s="1"/>
  <c r="Q23" i="5" s="1"/>
  <c r="O22" i="5"/>
  <c r="P22" i="5" s="1"/>
  <c r="Q22" i="5" s="1"/>
  <c r="O21" i="5"/>
  <c r="P21" i="5" s="1"/>
  <c r="Q21" i="5" s="1"/>
  <c r="O20" i="5"/>
  <c r="P20" i="5" s="1"/>
  <c r="Q20" i="5" s="1"/>
  <c r="O19" i="5"/>
  <c r="P19" i="5" s="1"/>
  <c r="Q19" i="5" s="1"/>
  <c r="O18" i="5"/>
  <c r="P18" i="5" s="1"/>
  <c r="Q18" i="5" s="1"/>
  <c r="O17" i="5"/>
  <c r="P17" i="5" s="1"/>
  <c r="Q17" i="5" s="1"/>
  <c r="O16" i="5"/>
  <c r="P16" i="5" s="1"/>
  <c r="Q16" i="5" s="1"/>
  <c r="O15" i="5"/>
  <c r="P15" i="5" s="1"/>
  <c r="Q15" i="5" s="1"/>
  <c r="O14" i="5"/>
  <c r="P14" i="5" s="1"/>
  <c r="Q14" i="5" s="1"/>
  <c r="O13" i="5"/>
  <c r="P13" i="5" s="1"/>
  <c r="Q13" i="5" s="1"/>
  <c r="O12" i="5"/>
  <c r="P12" i="5" s="1"/>
  <c r="Q12" i="5" s="1"/>
  <c r="O11" i="5"/>
  <c r="P11" i="5" s="1"/>
  <c r="Q11" i="5" s="1"/>
  <c r="O10" i="5"/>
  <c r="P10" i="5" s="1"/>
  <c r="Q10" i="5" s="1"/>
  <c r="O9" i="5"/>
  <c r="P9" i="5" s="1"/>
  <c r="Q9" i="5" s="1"/>
  <c r="R38" i="6" l="1"/>
  <c r="Q36" i="6"/>
  <c r="R36" i="6" s="1"/>
  <c r="R37" i="6"/>
  <c r="P40" i="5"/>
  <c r="Q40" i="5" s="1"/>
  <c r="P38" i="5"/>
  <c r="Q38" i="5" s="1"/>
  <c r="P39" i="5"/>
  <c r="Q39" i="5" s="1"/>
  <c r="S43" i="4"/>
  <c r="R41" i="4"/>
  <c r="S41" i="4" s="1"/>
  <c r="R42" i="4"/>
  <c r="S42" i="4" s="1"/>
</calcChain>
</file>

<file path=xl/sharedStrings.xml><?xml version="1.0" encoding="utf-8"?>
<sst xmlns="http://schemas.openxmlformats.org/spreadsheetml/2006/main" count="191" uniqueCount="108">
  <si>
    <t xml:space="preserve">Лист наблюдения  </t>
  </si>
  <si>
    <t>Образовательная область "Социум"</t>
  </si>
  <si>
    <t>№</t>
  </si>
  <si>
    <t>Ф.И.ребенка</t>
  </si>
  <si>
    <t>Ознакомление с окружающим миром</t>
  </si>
  <si>
    <t>Общее количество баллов</t>
  </si>
  <si>
    <t>Средний балл</t>
  </si>
  <si>
    <t xml:space="preserve">Уровень усвоения Типовой программы </t>
  </si>
  <si>
    <t>%</t>
  </si>
  <si>
    <t>к-во</t>
  </si>
  <si>
    <t>І ур</t>
  </si>
  <si>
    <t>ІІ ур</t>
  </si>
  <si>
    <t>ІІІ ур</t>
  </si>
  <si>
    <t>А (всего детей)</t>
  </si>
  <si>
    <t xml:space="preserve">Б (I уровень) </t>
  </si>
  <si>
    <t xml:space="preserve">В (II уровень) </t>
  </si>
  <si>
    <t>Г (III уровень)</t>
  </si>
  <si>
    <t>Б (I уровень)</t>
  </si>
  <si>
    <t>4-5-С.1 называет населенный пункт где родился, страну;</t>
  </si>
  <si>
    <t>4-5-С.2 различает и называет устройство и внутреннее убранство казахской юрты, атрибуты национальной одежды и украшения;</t>
  </si>
  <si>
    <t>4-5-С.3 проявляет чувство уважения к людям труда и к результатам труда;</t>
  </si>
  <si>
    <t>4-5-С.4 имеет представление о назначении Армии;</t>
  </si>
  <si>
    <t>4-5-С.5 принимает участие в государственных и национальных праздниках;</t>
  </si>
  <si>
    <t>4-5-С.6 знает государственный гимн и поет стоя с приложенной правой рукой к левой части груди.</t>
  </si>
  <si>
    <t>4-5-С.7 знает о сигналах светофора, правилах поведения на улице, переходе;</t>
  </si>
  <si>
    <t>4-5-С.8 выполняет нравственные нормы поведения, основанные на народных традициях, уважительно относится к старшим и младшим.</t>
  </si>
  <si>
    <t>4-5-С.9 называет и различает объекты неживой природы;</t>
  </si>
  <si>
    <t>4-5-С.10 называет и различает некоторые природные явления, сезонные изменения в природе и погоде;</t>
  </si>
  <si>
    <t>4-5-С.11 называет и различает 4-5 видов деревьев, кустарников, травянистых растений, цветов, ягод, грибов, овощей и фруктов, домашних и диких животных;</t>
  </si>
  <si>
    <t>4-5-С.12 знает элементарный способ ухода за растениями и животными.</t>
  </si>
  <si>
    <t>4-5-С.1 знает о труде взрослых членов семьи;</t>
  </si>
  <si>
    <t>4-5-С.2 проявляет уважительное и заботливое отношение к старшим и младшим членам семьи;</t>
  </si>
  <si>
    <t>4-5-С.3 умеет распознавать предметы и объекты с учетом материала;</t>
  </si>
  <si>
    <t>4-5-С.4 проявляет бережное отношение к игрушкам, книгам, посуде;</t>
  </si>
  <si>
    <t>4-5-С.5 знает названия, содержание и значение некоторых профессий;</t>
  </si>
  <si>
    <t>4-5-С.6 проявляет интерес к проведению элементарных опытов;</t>
  </si>
  <si>
    <t>4-5-С.7 устанавливает простейшие причинно-следственные связи.</t>
  </si>
  <si>
    <t>4-5-С.8 знает некоторые условия, необходимые для роста растений и животных;</t>
  </si>
  <si>
    <t>4-5-С.9 называет и различает не менее 4-5 видов домашних и диких животных, зимующих и перелетных птиц, насекомых, растений, кустарников, деревьев;</t>
  </si>
  <si>
    <t>4-5-С.10 имеет представление о жизни животных в природных условиях;</t>
  </si>
  <si>
    <t>4-5-С.11 знает элементарные правила поведения в природе;</t>
  </si>
  <si>
    <t>4-5-С.12 владеет элементарными навыками ухода за растениями и животными из уголка природы;</t>
  </si>
  <si>
    <t>4-5-С.13 проявляет сочувствие, сострадание, сопереживание живым существам.</t>
  </si>
  <si>
    <t>4-5-С.1 рассказывает о членах своей семьи, выражает свое отношение к ним;</t>
  </si>
  <si>
    <t>4-5-С.2 знает назначение окружающих предметов;</t>
  </si>
  <si>
    <t>4-5-С.3 распознает качества и свойства предметов: на ощупь, вкус и слух;</t>
  </si>
  <si>
    <t>4-5-С.4 называет транспортные средства;</t>
  </si>
  <si>
    <t>4-5-С.5 проявляет желание помогать взрослым;</t>
  </si>
  <si>
    <t>4-5-С.6 узнает и называет Флаг Казахстана.</t>
  </si>
  <si>
    <t>4-5-С.7 выделяет и называет наиболее характерные сезонные изменения в природе;</t>
  </si>
  <si>
    <t>4-5-С.8 узнает и называет знакомые деревья, комнатные растения, овощи и фрукты 3–4 видов; домашних и диких животных, птиц, насекомых;</t>
  </si>
  <si>
    <t>4-5-С.9 замечает и называет простейшие изменения в природе и погоде;</t>
  </si>
  <si>
    <t>4-5-С.10 умеет выполнять элементарные трудовые поручения совместно с взрослыми по уходу за растениями;</t>
  </si>
  <si>
    <t>4-5-С.11 проявляет заботливое отношение к обитателям живого уголка природы.</t>
  </si>
  <si>
    <t xml:space="preserve">результатов диагностики стартового контроля в старшей группе (от 4 лет) </t>
  </si>
  <si>
    <t xml:space="preserve">результатов диагностики промежуточного контроля в старшей группе (от 4 лет) </t>
  </si>
  <si>
    <t xml:space="preserve">результатов диагностики итогового контроля в старшей группе (от 4 лет) </t>
  </si>
  <si>
    <t xml:space="preserve">Учебный год: __2021-2022__________       Группа:__Абвгдейка_______________     Дата проведения:_сентябрь__________ </t>
  </si>
  <si>
    <t>Беккужин Акбар</t>
  </si>
  <si>
    <t>Умирзакова Сандина</t>
  </si>
  <si>
    <t>Тымпиев Асылжан</t>
  </si>
  <si>
    <t>Тилеухадыр Алим</t>
  </si>
  <si>
    <t>Кенжегали Мадияр</t>
  </si>
  <si>
    <t>Унашев Имран</t>
  </si>
  <si>
    <t>Досмагамбетова Д.</t>
  </si>
  <si>
    <t>Жумаш Айсафи</t>
  </si>
  <si>
    <t>Алимбаев Кайсар</t>
  </si>
  <si>
    <t>Ахметова Амелия</t>
  </si>
  <si>
    <t>Таубаев Тамерлан</t>
  </si>
  <si>
    <t>Курбанов Самир</t>
  </si>
  <si>
    <t>Мырзабек Алимжан</t>
  </si>
  <si>
    <t>Рогальский Ален</t>
  </si>
  <si>
    <t>Бисенов Батыр</t>
  </si>
  <si>
    <t>Губайдулина Сафия</t>
  </si>
  <si>
    <t>Санжарулы Ибрагим</t>
  </si>
  <si>
    <t>Хабибулин Рауль</t>
  </si>
  <si>
    <t>Камелова Камилла</t>
  </si>
  <si>
    <t>Акоразова Айым</t>
  </si>
  <si>
    <t>Самат Аяла</t>
  </si>
  <si>
    <t>Уразалин Исатай</t>
  </si>
  <si>
    <t>Мыцкина Ника</t>
  </si>
  <si>
    <t>Нугаев Алишер</t>
  </si>
  <si>
    <t>Досова Амели</t>
  </si>
  <si>
    <t>Соловьева Саша</t>
  </si>
  <si>
    <t>Клмова Кира</t>
  </si>
  <si>
    <t xml:space="preserve">Учебный год: __2021-2022__________       Группа:__Абвгдейка___________     Дата проведения:_январь__________ </t>
  </si>
  <si>
    <t>Тымпиев Алимжан</t>
  </si>
  <si>
    <t>Мырзалы Бахтияр</t>
  </si>
  <si>
    <t>Нуртасов Нартай</t>
  </si>
  <si>
    <t>Мырзабек А.</t>
  </si>
  <si>
    <t>Климова Кира</t>
  </si>
  <si>
    <t>Шинкарук Ника</t>
  </si>
  <si>
    <t>Дик Эрика</t>
  </si>
  <si>
    <t>II ур</t>
  </si>
  <si>
    <t>III ур</t>
  </si>
  <si>
    <t xml:space="preserve">Учебный год: 2021-2022____________       Группа: Абвгдейка_________     Дата проведения:_Май_____ </t>
  </si>
  <si>
    <t xml:space="preserve"> III ур</t>
  </si>
  <si>
    <t>Елеуов Таир</t>
  </si>
  <si>
    <t>Зверева Уьяна</t>
  </si>
  <si>
    <t>Танжарба Ансар</t>
  </si>
  <si>
    <t>Исмаил А.</t>
  </si>
  <si>
    <t>Ахметзянов Наиль</t>
  </si>
  <si>
    <t>Хамит Амина</t>
  </si>
  <si>
    <t>Толымбекова Амила</t>
  </si>
  <si>
    <t>Турбай Милана</t>
  </si>
  <si>
    <t>Потинга Артем</t>
  </si>
  <si>
    <t>Абилхан Айлин Климова Кира</t>
  </si>
  <si>
    <t>Канат Инаят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</si>
</sst>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66FF6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/>
    <xf numFmtId="0" fontId="1" fillId="0" borderId="1" xfId="0" applyFont="1" applyBorder="1" applyAlignment="1">
      <alignment vertical="center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 textRotation="90" wrapText="1"/>
    </xf>
    <xf numFmtId="0" fontId="1" fillId="6" borderId="1" xfId="0" applyFont="1" applyFill="1" applyBorder="1"/>
    <xf numFmtId="0" fontId="1" fillId="7" borderId="1" xfId="0" applyFont="1" applyFill="1" applyBorder="1"/>
    <xf numFmtId="0" fontId="1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textRotation="90" wrapText="1"/>
    </xf>
    <xf numFmtId="0" fontId="1" fillId="3" borderId="5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1" fillId="5" borderId="1" xfId="0" applyFont="1" applyFill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94"/>
  <sheetViews>
    <sheetView tabSelected="1" topLeftCell="A72" workbookViewId="0">
      <selection activeCell="G34" sqref="G34"/>
    </sheetView>
  </sheetViews>
  <sheetFormatPr defaultRowHeight="15" x14ac:dyDescent="0.25"/>
  <cols>
    <col min="2" max="2" width="4.28515625" customWidth="1"/>
    <col min="3" max="3" width="27.42578125" customWidth="1"/>
    <col min="4" max="4" width="5.85546875" customWidth="1"/>
    <col min="5" max="5" width="4.85546875" customWidth="1"/>
    <col min="6" max="6" width="6" customWidth="1"/>
    <col min="7" max="7" width="5.5703125" customWidth="1"/>
    <col min="8" max="8" width="6.42578125" customWidth="1"/>
    <col min="9" max="9" width="4.7109375" customWidth="1"/>
    <col min="10" max="10" width="8.28515625" customWidth="1"/>
    <col min="11" max="11" width="12.140625" customWidth="1"/>
    <col min="12" max="12" width="5.5703125" customWidth="1"/>
    <col min="13" max="13" width="8.42578125" customWidth="1"/>
    <col min="14" max="14" width="9.85546875" customWidth="1"/>
  </cols>
  <sheetData>
    <row r="2" spans="1:18" x14ac:dyDescent="0.2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8" x14ac:dyDescent="0.25">
      <c r="A3" s="20" t="s">
        <v>54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1:18" x14ac:dyDescent="0.25">
      <c r="A4" s="20" t="s">
        <v>57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6" spans="1:18" x14ac:dyDescent="0.25">
      <c r="B6" s="21" t="s">
        <v>1</v>
      </c>
      <c r="C6" s="21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1"/>
      <c r="P6" s="21"/>
      <c r="Q6" s="21"/>
    </row>
    <row r="7" spans="1:18" ht="46.5" customHeight="1" x14ac:dyDescent="0.25">
      <c r="B7" s="23" t="s">
        <v>2</v>
      </c>
      <c r="C7" s="24" t="s">
        <v>3</v>
      </c>
      <c r="D7" s="29" t="s">
        <v>4</v>
      </c>
      <c r="E7" s="30"/>
      <c r="F7" s="30"/>
      <c r="G7" s="30"/>
      <c r="H7" s="30"/>
      <c r="I7" s="30"/>
      <c r="J7" s="30"/>
      <c r="K7" s="30"/>
      <c r="L7" s="30"/>
      <c r="M7" s="30"/>
      <c r="N7" s="31"/>
      <c r="O7" s="25" t="s">
        <v>5</v>
      </c>
      <c r="P7" s="27" t="s">
        <v>6</v>
      </c>
      <c r="Q7" s="28" t="s">
        <v>7</v>
      </c>
    </row>
    <row r="8" spans="1:18" ht="225" customHeight="1" x14ac:dyDescent="0.25">
      <c r="B8" s="23"/>
      <c r="C8" s="23"/>
      <c r="D8" s="8" t="s">
        <v>43</v>
      </c>
      <c r="E8" s="8" t="s">
        <v>44</v>
      </c>
      <c r="F8" s="8" t="s">
        <v>45</v>
      </c>
      <c r="G8" s="8" t="s">
        <v>46</v>
      </c>
      <c r="H8" s="8" t="s">
        <v>47</v>
      </c>
      <c r="I8" s="8" t="s">
        <v>48</v>
      </c>
      <c r="J8" s="8" t="s">
        <v>49</v>
      </c>
      <c r="K8" s="8" t="s">
        <v>50</v>
      </c>
      <c r="L8" s="8" t="s">
        <v>51</v>
      </c>
      <c r="M8" s="8" t="s">
        <v>52</v>
      </c>
      <c r="N8" s="8" t="s">
        <v>53</v>
      </c>
      <c r="O8" s="26"/>
      <c r="P8" s="27"/>
      <c r="Q8" s="28"/>
    </row>
    <row r="9" spans="1:18" x14ac:dyDescent="0.25">
      <c r="B9" s="1">
        <v>1</v>
      </c>
      <c r="C9" s="1" t="s">
        <v>58</v>
      </c>
      <c r="D9" s="1">
        <v>2</v>
      </c>
      <c r="E9" s="1">
        <v>2</v>
      </c>
      <c r="F9" s="1">
        <v>2</v>
      </c>
      <c r="G9" s="1">
        <v>2</v>
      </c>
      <c r="H9" s="1">
        <v>1</v>
      </c>
      <c r="I9" s="1">
        <v>2</v>
      </c>
      <c r="J9" s="1">
        <v>2</v>
      </c>
      <c r="K9" s="1">
        <v>2</v>
      </c>
      <c r="L9" s="1">
        <v>1</v>
      </c>
      <c r="M9" s="1">
        <v>1</v>
      </c>
      <c r="N9" s="1">
        <v>2</v>
      </c>
      <c r="O9" s="9">
        <f>SUM(D9:N9)</f>
        <v>19</v>
      </c>
      <c r="P9" s="10">
        <f>AVERAGE(O9/11)</f>
        <v>1.7272727272727273</v>
      </c>
      <c r="Q9" s="7" t="str">
        <f t="shared" ref="Q9" si="0">IF(I9="","",VLOOKUP(P9,$J$92:$K$94,2,TRUE))</f>
        <v>ІІ ур</v>
      </c>
    </row>
    <row r="10" spans="1:18" x14ac:dyDescent="0.25">
      <c r="B10" s="1">
        <v>2</v>
      </c>
      <c r="C10" s="1" t="s">
        <v>59</v>
      </c>
      <c r="D10" s="1">
        <v>2</v>
      </c>
      <c r="E10" s="1">
        <v>2</v>
      </c>
      <c r="F10" s="1">
        <v>2</v>
      </c>
      <c r="G10" s="1">
        <v>2</v>
      </c>
      <c r="H10" s="1">
        <v>1</v>
      </c>
      <c r="I10" s="1">
        <v>2</v>
      </c>
      <c r="J10" s="1">
        <v>1</v>
      </c>
      <c r="K10" s="1">
        <v>1</v>
      </c>
      <c r="L10" s="1">
        <v>2</v>
      </c>
      <c r="M10" s="1">
        <v>1</v>
      </c>
      <c r="N10" s="1">
        <v>2</v>
      </c>
      <c r="O10" s="9">
        <f t="shared" ref="O10:O35" si="1">SUM(D10:N10)</f>
        <v>18</v>
      </c>
      <c r="P10" s="10">
        <f t="shared" ref="P10:P35" si="2">AVERAGE(O10/11)</f>
        <v>1.6363636363636365</v>
      </c>
      <c r="Q10" s="7" t="str">
        <f t="shared" ref="Q10:Q35" si="3">IF(I10="","",VLOOKUP(P10,$J$92:$K$94,2,TRUE))</f>
        <v>ІІ ур</v>
      </c>
    </row>
    <row r="11" spans="1:18" x14ac:dyDescent="0.25">
      <c r="B11" s="1">
        <v>3</v>
      </c>
      <c r="C11" s="1" t="s">
        <v>60</v>
      </c>
      <c r="D11" s="1">
        <v>1</v>
      </c>
      <c r="E11" s="1">
        <v>2</v>
      </c>
      <c r="F11" s="1">
        <v>1</v>
      </c>
      <c r="G11" s="1">
        <v>1</v>
      </c>
      <c r="H11" s="1">
        <v>1</v>
      </c>
      <c r="I11" s="1">
        <v>1</v>
      </c>
      <c r="J11" s="1">
        <v>2</v>
      </c>
      <c r="K11" s="1">
        <v>2</v>
      </c>
      <c r="L11" s="1">
        <v>1</v>
      </c>
      <c r="M11" s="1">
        <v>1</v>
      </c>
      <c r="N11" s="1">
        <v>1</v>
      </c>
      <c r="O11" s="9">
        <f t="shared" si="1"/>
        <v>14</v>
      </c>
      <c r="P11" s="10">
        <f t="shared" si="2"/>
        <v>1.2727272727272727</v>
      </c>
      <c r="Q11" s="7" t="str">
        <f t="shared" si="3"/>
        <v>І ур</v>
      </c>
    </row>
    <row r="12" spans="1:18" x14ac:dyDescent="0.25">
      <c r="B12" s="1">
        <v>4</v>
      </c>
      <c r="C12" s="1" t="s">
        <v>61</v>
      </c>
      <c r="D12" s="1">
        <v>2</v>
      </c>
      <c r="E12" s="1">
        <v>2</v>
      </c>
      <c r="F12" s="1">
        <v>2</v>
      </c>
      <c r="G12" s="1">
        <v>2</v>
      </c>
      <c r="H12" s="1">
        <v>1</v>
      </c>
      <c r="I12" s="1">
        <v>1</v>
      </c>
      <c r="J12" s="1">
        <v>2</v>
      </c>
      <c r="K12" s="1">
        <v>2</v>
      </c>
      <c r="L12" s="1">
        <v>1</v>
      </c>
      <c r="M12" s="1">
        <v>2</v>
      </c>
      <c r="N12" s="1">
        <v>1</v>
      </c>
      <c r="O12" s="9">
        <f t="shared" si="1"/>
        <v>18</v>
      </c>
      <c r="P12" s="10">
        <f t="shared" si="2"/>
        <v>1.6363636363636365</v>
      </c>
      <c r="Q12" s="7" t="str">
        <f t="shared" si="3"/>
        <v>ІІ ур</v>
      </c>
    </row>
    <row r="13" spans="1:18" x14ac:dyDescent="0.25">
      <c r="B13" s="1">
        <v>5</v>
      </c>
      <c r="C13" s="1" t="s">
        <v>62</v>
      </c>
      <c r="D13" s="1">
        <v>1</v>
      </c>
      <c r="E13" s="1">
        <v>2</v>
      </c>
      <c r="F13" s="1">
        <v>2</v>
      </c>
      <c r="G13" s="1">
        <v>2</v>
      </c>
      <c r="H13" s="1">
        <v>1</v>
      </c>
      <c r="I13" s="1">
        <v>1</v>
      </c>
      <c r="J13" s="1">
        <v>2</v>
      </c>
      <c r="K13" s="1">
        <v>1</v>
      </c>
      <c r="L13" s="1">
        <v>2</v>
      </c>
      <c r="M13" s="1">
        <v>1</v>
      </c>
      <c r="N13" s="1">
        <v>1</v>
      </c>
      <c r="O13" s="9">
        <f t="shared" si="1"/>
        <v>16</v>
      </c>
      <c r="P13" s="10">
        <f t="shared" si="2"/>
        <v>1.4545454545454546</v>
      </c>
      <c r="Q13" s="7" t="str">
        <f t="shared" si="3"/>
        <v>І ур</v>
      </c>
    </row>
    <row r="14" spans="1:18" x14ac:dyDescent="0.25">
      <c r="B14" s="1">
        <v>6</v>
      </c>
      <c r="C14" s="1" t="s">
        <v>63</v>
      </c>
      <c r="D14" s="1">
        <v>1</v>
      </c>
      <c r="E14" s="1">
        <v>2</v>
      </c>
      <c r="F14" s="1">
        <v>1</v>
      </c>
      <c r="G14" s="1">
        <v>1</v>
      </c>
      <c r="H14" s="1">
        <v>1</v>
      </c>
      <c r="I14" s="1">
        <v>1</v>
      </c>
      <c r="J14" s="1">
        <v>1</v>
      </c>
      <c r="K14" s="1">
        <v>2</v>
      </c>
      <c r="L14" s="1">
        <v>2</v>
      </c>
      <c r="M14" s="1">
        <v>2</v>
      </c>
      <c r="N14" s="1">
        <v>1</v>
      </c>
      <c r="O14" s="9">
        <f t="shared" si="1"/>
        <v>15</v>
      </c>
      <c r="P14" s="10">
        <f t="shared" si="2"/>
        <v>1.3636363636363635</v>
      </c>
      <c r="Q14" s="7" t="str">
        <f t="shared" si="3"/>
        <v>І ур</v>
      </c>
    </row>
    <row r="15" spans="1:18" x14ac:dyDescent="0.25">
      <c r="B15" s="1">
        <v>7</v>
      </c>
      <c r="C15" s="1" t="s">
        <v>64</v>
      </c>
      <c r="D15" s="1">
        <v>1</v>
      </c>
      <c r="E15" s="1">
        <v>2</v>
      </c>
      <c r="F15" s="1">
        <v>1</v>
      </c>
      <c r="G15" s="1">
        <v>1</v>
      </c>
      <c r="H15" s="1">
        <v>1</v>
      </c>
      <c r="I15" s="1">
        <v>1</v>
      </c>
      <c r="J15" s="1">
        <v>2</v>
      </c>
      <c r="K15" s="1">
        <v>2</v>
      </c>
      <c r="L15" s="1">
        <v>1</v>
      </c>
      <c r="M15" s="1">
        <v>2</v>
      </c>
      <c r="N15" s="1">
        <v>2</v>
      </c>
      <c r="O15" s="9">
        <f t="shared" si="1"/>
        <v>16</v>
      </c>
      <c r="P15" s="10">
        <f t="shared" si="2"/>
        <v>1.4545454545454546</v>
      </c>
      <c r="Q15" s="7" t="str">
        <f t="shared" si="3"/>
        <v>І ур</v>
      </c>
    </row>
    <row r="16" spans="1:18" x14ac:dyDescent="0.25">
      <c r="B16" s="1">
        <v>8</v>
      </c>
      <c r="C16" s="1" t="s">
        <v>65</v>
      </c>
      <c r="D16" s="1">
        <v>2</v>
      </c>
      <c r="E16" s="1">
        <v>2</v>
      </c>
      <c r="F16" s="1">
        <v>2</v>
      </c>
      <c r="G16" s="1">
        <v>1</v>
      </c>
      <c r="H16" s="1">
        <v>1</v>
      </c>
      <c r="I16" s="1">
        <v>2</v>
      </c>
      <c r="J16" s="1">
        <v>2</v>
      </c>
      <c r="K16" s="1">
        <v>1</v>
      </c>
      <c r="L16" s="1">
        <v>2</v>
      </c>
      <c r="M16" s="1">
        <v>1</v>
      </c>
      <c r="N16" s="1">
        <v>1</v>
      </c>
      <c r="O16" s="9">
        <f t="shared" si="1"/>
        <v>17</v>
      </c>
      <c r="P16" s="10">
        <f t="shared" si="2"/>
        <v>1.5454545454545454</v>
      </c>
      <c r="Q16" s="7" t="str">
        <f t="shared" si="3"/>
        <v>І ур</v>
      </c>
    </row>
    <row r="17" spans="2:17" x14ac:dyDescent="0.25">
      <c r="B17" s="1">
        <v>9</v>
      </c>
      <c r="C17" s="1" t="s">
        <v>66</v>
      </c>
      <c r="D17" s="1">
        <v>2</v>
      </c>
      <c r="E17" s="1">
        <v>2</v>
      </c>
      <c r="F17" s="1">
        <v>2</v>
      </c>
      <c r="G17" s="1">
        <v>2</v>
      </c>
      <c r="H17" s="1">
        <v>1</v>
      </c>
      <c r="I17" s="1">
        <v>2</v>
      </c>
      <c r="J17" s="1">
        <v>1</v>
      </c>
      <c r="K17" s="1">
        <v>1</v>
      </c>
      <c r="L17" s="1">
        <v>2</v>
      </c>
      <c r="M17" s="1">
        <v>2</v>
      </c>
      <c r="N17" s="1">
        <v>2</v>
      </c>
      <c r="O17" s="9">
        <f t="shared" si="1"/>
        <v>19</v>
      </c>
      <c r="P17" s="10">
        <f t="shared" si="2"/>
        <v>1.7272727272727273</v>
      </c>
      <c r="Q17" s="7" t="str">
        <f t="shared" si="3"/>
        <v>ІІ ур</v>
      </c>
    </row>
    <row r="18" spans="2:17" x14ac:dyDescent="0.25">
      <c r="B18" s="1">
        <v>10</v>
      </c>
      <c r="C18" s="1" t="s">
        <v>67</v>
      </c>
      <c r="D18" s="1">
        <v>2</v>
      </c>
      <c r="E18" s="1">
        <v>2</v>
      </c>
      <c r="F18" s="1">
        <v>2</v>
      </c>
      <c r="G18" s="1">
        <v>2</v>
      </c>
      <c r="H18" s="1">
        <v>1</v>
      </c>
      <c r="I18" s="1">
        <v>2</v>
      </c>
      <c r="J18" s="1">
        <v>2</v>
      </c>
      <c r="K18" s="1">
        <v>1</v>
      </c>
      <c r="L18" s="1">
        <v>1</v>
      </c>
      <c r="M18" s="1">
        <v>2</v>
      </c>
      <c r="N18" s="1">
        <v>2</v>
      </c>
      <c r="O18" s="9">
        <f t="shared" si="1"/>
        <v>19</v>
      </c>
      <c r="P18" s="10">
        <f t="shared" si="2"/>
        <v>1.7272727272727273</v>
      </c>
      <c r="Q18" s="7" t="str">
        <f t="shared" si="3"/>
        <v>ІІ ур</v>
      </c>
    </row>
    <row r="19" spans="2:17" x14ac:dyDescent="0.25">
      <c r="B19" s="1">
        <v>11</v>
      </c>
      <c r="C19" s="1" t="s">
        <v>68</v>
      </c>
      <c r="D19" s="1">
        <v>1</v>
      </c>
      <c r="E19" s="1">
        <v>2</v>
      </c>
      <c r="F19" s="1">
        <v>1</v>
      </c>
      <c r="G19" s="1">
        <v>2</v>
      </c>
      <c r="H19" s="1">
        <v>1</v>
      </c>
      <c r="I19" s="1">
        <v>1</v>
      </c>
      <c r="J19" s="1">
        <v>2</v>
      </c>
      <c r="K19" s="1">
        <v>2</v>
      </c>
      <c r="L19" s="1">
        <v>1</v>
      </c>
      <c r="M19" s="1">
        <v>1</v>
      </c>
      <c r="N19" s="1">
        <v>2</v>
      </c>
      <c r="O19" s="9">
        <f t="shared" si="1"/>
        <v>16</v>
      </c>
      <c r="P19" s="10">
        <f t="shared" si="2"/>
        <v>1.4545454545454546</v>
      </c>
      <c r="Q19" s="7" t="str">
        <f t="shared" si="3"/>
        <v>І ур</v>
      </c>
    </row>
    <row r="20" spans="2:17" x14ac:dyDescent="0.25">
      <c r="B20" s="1">
        <v>12</v>
      </c>
      <c r="C20" s="1" t="s">
        <v>69</v>
      </c>
      <c r="D20" s="1">
        <v>1</v>
      </c>
      <c r="E20" s="1">
        <v>2</v>
      </c>
      <c r="F20" s="1">
        <v>1</v>
      </c>
      <c r="G20" s="1">
        <v>1</v>
      </c>
      <c r="H20" s="1">
        <v>1</v>
      </c>
      <c r="I20" s="1">
        <v>2</v>
      </c>
      <c r="J20" s="1">
        <v>1</v>
      </c>
      <c r="K20" s="1">
        <v>2</v>
      </c>
      <c r="L20" s="1">
        <v>1</v>
      </c>
      <c r="M20" s="1">
        <v>2</v>
      </c>
      <c r="N20" s="1">
        <v>1</v>
      </c>
      <c r="O20" s="9">
        <f t="shared" si="1"/>
        <v>15</v>
      </c>
      <c r="P20" s="10">
        <f t="shared" si="2"/>
        <v>1.3636363636363635</v>
      </c>
      <c r="Q20" s="7" t="str">
        <f t="shared" si="3"/>
        <v>І ур</v>
      </c>
    </row>
    <row r="21" spans="2:17" x14ac:dyDescent="0.25">
      <c r="B21" s="1">
        <v>13</v>
      </c>
      <c r="C21" s="1" t="s">
        <v>70</v>
      </c>
      <c r="D21" s="1">
        <v>2</v>
      </c>
      <c r="E21" s="1">
        <v>2</v>
      </c>
      <c r="F21" s="1">
        <v>2</v>
      </c>
      <c r="G21" s="1">
        <v>2</v>
      </c>
      <c r="H21" s="1">
        <v>1</v>
      </c>
      <c r="I21" s="1">
        <v>1</v>
      </c>
      <c r="J21" s="1">
        <v>2</v>
      </c>
      <c r="K21" s="1">
        <v>1</v>
      </c>
      <c r="L21" s="1">
        <v>2</v>
      </c>
      <c r="M21" s="1">
        <v>1</v>
      </c>
      <c r="N21" s="1">
        <v>2</v>
      </c>
      <c r="O21" s="9">
        <f t="shared" si="1"/>
        <v>18</v>
      </c>
      <c r="P21" s="10">
        <f t="shared" si="2"/>
        <v>1.6363636363636365</v>
      </c>
      <c r="Q21" s="7" t="str">
        <f t="shared" si="3"/>
        <v>ІІ ур</v>
      </c>
    </row>
    <row r="22" spans="2:17" x14ac:dyDescent="0.25">
      <c r="B22" s="1">
        <v>14</v>
      </c>
      <c r="C22" s="1" t="s">
        <v>71</v>
      </c>
      <c r="D22" s="1">
        <v>2</v>
      </c>
      <c r="E22" s="1">
        <v>2</v>
      </c>
      <c r="F22" s="1">
        <v>2</v>
      </c>
      <c r="G22" s="1">
        <v>2</v>
      </c>
      <c r="H22" s="1">
        <v>1</v>
      </c>
      <c r="I22" s="1">
        <v>2</v>
      </c>
      <c r="J22" s="1">
        <v>1</v>
      </c>
      <c r="K22" s="1">
        <v>1</v>
      </c>
      <c r="L22" s="1">
        <v>2</v>
      </c>
      <c r="M22" s="1">
        <v>2</v>
      </c>
      <c r="N22" s="1">
        <v>2</v>
      </c>
      <c r="O22" s="9">
        <f t="shared" si="1"/>
        <v>19</v>
      </c>
      <c r="P22" s="10">
        <f t="shared" si="2"/>
        <v>1.7272727272727273</v>
      </c>
      <c r="Q22" s="7" t="str">
        <f t="shared" si="3"/>
        <v>ІІ ур</v>
      </c>
    </row>
    <row r="23" spans="2:17" x14ac:dyDescent="0.25">
      <c r="B23" s="1">
        <v>15</v>
      </c>
      <c r="C23" s="1" t="s">
        <v>72</v>
      </c>
      <c r="D23" s="1">
        <v>2</v>
      </c>
      <c r="E23" s="1">
        <v>2</v>
      </c>
      <c r="F23" s="1">
        <v>2</v>
      </c>
      <c r="G23" s="1">
        <v>2</v>
      </c>
      <c r="H23" s="1">
        <v>1</v>
      </c>
      <c r="I23" s="1">
        <v>1</v>
      </c>
      <c r="J23" s="1">
        <v>1</v>
      </c>
      <c r="K23" s="1">
        <v>1</v>
      </c>
      <c r="L23" s="1">
        <v>1</v>
      </c>
      <c r="M23" s="1">
        <v>1</v>
      </c>
      <c r="N23" s="1">
        <v>2</v>
      </c>
      <c r="O23" s="9">
        <f t="shared" si="1"/>
        <v>16</v>
      </c>
      <c r="P23" s="10">
        <f t="shared" si="2"/>
        <v>1.4545454545454546</v>
      </c>
      <c r="Q23" s="7" t="str">
        <f t="shared" si="3"/>
        <v>І ур</v>
      </c>
    </row>
    <row r="24" spans="2:17" x14ac:dyDescent="0.25">
      <c r="B24" s="1">
        <v>16</v>
      </c>
      <c r="C24" s="1" t="s">
        <v>73</v>
      </c>
      <c r="D24" s="1">
        <v>2</v>
      </c>
      <c r="E24" s="1">
        <v>2</v>
      </c>
      <c r="F24" s="1">
        <v>1</v>
      </c>
      <c r="G24" s="1">
        <v>1</v>
      </c>
      <c r="H24" s="1">
        <v>2</v>
      </c>
      <c r="I24" s="1">
        <v>2</v>
      </c>
      <c r="J24" s="1">
        <v>1</v>
      </c>
      <c r="K24" s="1">
        <v>1</v>
      </c>
      <c r="L24" s="1">
        <v>2</v>
      </c>
      <c r="M24" s="1">
        <v>1</v>
      </c>
      <c r="N24" s="1">
        <v>2</v>
      </c>
      <c r="O24" s="9">
        <f t="shared" si="1"/>
        <v>17</v>
      </c>
      <c r="P24" s="10">
        <f t="shared" si="2"/>
        <v>1.5454545454545454</v>
      </c>
      <c r="Q24" s="7" t="str">
        <f t="shared" si="3"/>
        <v>І ур</v>
      </c>
    </row>
    <row r="25" spans="2:17" x14ac:dyDescent="0.25">
      <c r="B25" s="1">
        <v>17</v>
      </c>
      <c r="C25" s="1" t="s">
        <v>74</v>
      </c>
      <c r="D25" s="1">
        <v>2</v>
      </c>
      <c r="E25" s="1">
        <v>2</v>
      </c>
      <c r="F25" s="1">
        <v>1</v>
      </c>
      <c r="G25" s="1">
        <v>1</v>
      </c>
      <c r="H25" s="1">
        <v>2</v>
      </c>
      <c r="I25" s="1">
        <v>2</v>
      </c>
      <c r="J25" s="1">
        <v>2</v>
      </c>
      <c r="K25" s="1">
        <v>1</v>
      </c>
      <c r="L25" s="1">
        <v>1</v>
      </c>
      <c r="M25" s="1">
        <v>2</v>
      </c>
      <c r="N25" s="1">
        <v>1</v>
      </c>
      <c r="O25" s="9">
        <f t="shared" si="1"/>
        <v>17</v>
      </c>
      <c r="P25" s="10">
        <f t="shared" si="2"/>
        <v>1.5454545454545454</v>
      </c>
      <c r="Q25" s="7" t="str">
        <f t="shared" si="3"/>
        <v>І ур</v>
      </c>
    </row>
    <row r="26" spans="2:17" x14ac:dyDescent="0.25">
      <c r="B26" s="1">
        <v>18</v>
      </c>
      <c r="C26" s="1" t="s">
        <v>75</v>
      </c>
      <c r="D26" s="1">
        <v>1</v>
      </c>
      <c r="E26" s="1">
        <v>1</v>
      </c>
      <c r="F26" s="1">
        <v>2</v>
      </c>
      <c r="G26" s="1">
        <v>1</v>
      </c>
      <c r="H26" s="1">
        <v>2</v>
      </c>
      <c r="I26" s="1">
        <v>1</v>
      </c>
      <c r="J26" s="1">
        <v>1</v>
      </c>
      <c r="K26" s="1">
        <v>2</v>
      </c>
      <c r="L26" s="1">
        <v>2</v>
      </c>
      <c r="M26" s="1">
        <v>1</v>
      </c>
      <c r="N26" s="1">
        <v>2</v>
      </c>
      <c r="O26" s="9">
        <f t="shared" si="1"/>
        <v>16</v>
      </c>
      <c r="P26" s="10">
        <f t="shared" si="2"/>
        <v>1.4545454545454546</v>
      </c>
      <c r="Q26" s="7" t="str">
        <f t="shared" si="3"/>
        <v>І ур</v>
      </c>
    </row>
    <row r="27" spans="2:17" x14ac:dyDescent="0.25">
      <c r="B27" s="1">
        <v>19</v>
      </c>
      <c r="C27" s="1" t="s">
        <v>76</v>
      </c>
      <c r="D27" s="1">
        <v>1</v>
      </c>
      <c r="E27" s="1">
        <v>1</v>
      </c>
      <c r="F27" s="1">
        <v>2</v>
      </c>
      <c r="G27" s="1">
        <v>2</v>
      </c>
      <c r="H27" s="1">
        <v>1</v>
      </c>
      <c r="I27" s="1">
        <v>2</v>
      </c>
      <c r="J27" s="1">
        <v>2</v>
      </c>
      <c r="K27" s="1">
        <v>1</v>
      </c>
      <c r="L27" s="1">
        <v>2</v>
      </c>
      <c r="M27" s="1">
        <v>1</v>
      </c>
      <c r="N27" s="1">
        <v>1</v>
      </c>
      <c r="O27" s="9">
        <f t="shared" si="1"/>
        <v>16</v>
      </c>
      <c r="P27" s="10">
        <f t="shared" si="2"/>
        <v>1.4545454545454546</v>
      </c>
      <c r="Q27" s="7" t="str">
        <f t="shared" si="3"/>
        <v>І ур</v>
      </c>
    </row>
    <row r="28" spans="2:17" x14ac:dyDescent="0.25">
      <c r="B28" s="1">
        <v>20</v>
      </c>
      <c r="C28" s="1" t="s">
        <v>77</v>
      </c>
      <c r="D28" s="1">
        <v>1</v>
      </c>
      <c r="E28" s="1">
        <v>2</v>
      </c>
      <c r="F28" s="1">
        <v>2</v>
      </c>
      <c r="G28" s="1">
        <v>2</v>
      </c>
      <c r="H28" s="1">
        <v>1</v>
      </c>
      <c r="I28" s="1">
        <v>1</v>
      </c>
      <c r="J28" s="1">
        <v>1</v>
      </c>
      <c r="K28" s="1">
        <v>2</v>
      </c>
      <c r="L28" s="1">
        <v>1</v>
      </c>
      <c r="M28" s="1">
        <v>2</v>
      </c>
      <c r="N28" s="1">
        <v>1</v>
      </c>
      <c r="O28" s="9">
        <f t="shared" si="1"/>
        <v>16</v>
      </c>
      <c r="P28" s="10">
        <f t="shared" si="2"/>
        <v>1.4545454545454546</v>
      </c>
      <c r="Q28" s="7" t="str">
        <f t="shared" si="3"/>
        <v>І ур</v>
      </c>
    </row>
    <row r="29" spans="2:17" x14ac:dyDescent="0.25">
      <c r="B29" s="1">
        <v>21</v>
      </c>
      <c r="C29" s="1" t="s">
        <v>78</v>
      </c>
      <c r="D29" s="1">
        <v>1</v>
      </c>
      <c r="E29" s="1">
        <v>2</v>
      </c>
      <c r="F29" s="1">
        <v>1</v>
      </c>
      <c r="G29" s="1">
        <v>2</v>
      </c>
      <c r="H29" s="1">
        <v>1</v>
      </c>
      <c r="I29" s="1">
        <v>2</v>
      </c>
      <c r="J29" s="1">
        <v>1</v>
      </c>
      <c r="K29" s="1">
        <v>2</v>
      </c>
      <c r="L29" s="1">
        <v>1</v>
      </c>
      <c r="M29" s="1">
        <v>2</v>
      </c>
      <c r="N29" s="1">
        <v>1</v>
      </c>
      <c r="O29" s="9">
        <f t="shared" si="1"/>
        <v>16</v>
      </c>
      <c r="P29" s="10">
        <f t="shared" si="2"/>
        <v>1.4545454545454546</v>
      </c>
      <c r="Q29" s="7" t="str">
        <f t="shared" si="3"/>
        <v>І ур</v>
      </c>
    </row>
    <row r="30" spans="2:17" x14ac:dyDescent="0.25">
      <c r="B30" s="1">
        <v>22</v>
      </c>
      <c r="C30" s="1" t="s">
        <v>79</v>
      </c>
      <c r="D30" s="1">
        <v>2</v>
      </c>
      <c r="E30" s="1">
        <v>1</v>
      </c>
      <c r="F30" s="1">
        <v>2</v>
      </c>
      <c r="G30" s="1">
        <v>1</v>
      </c>
      <c r="H30" s="1">
        <v>2</v>
      </c>
      <c r="I30" s="1">
        <v>1</v>
      </c>
      <c r="J30" s="1">
        <v>2</v>
      </c>
      <c r="K30" s="1">
        <v>1</v>
      </c>
      <c r="L30" s="1">
        <v>2</v>
      </c>
      <c r="M30" s="1">
        <v>1</v>
      </c>
      <c r="N30" s="1">
        <v>2</v>
      </c>
      <c r="O30" s="9">
        <f t="shared" si="1"/>
        <v>17</v>
      </c>
      <c r="P30" s="10">
        <f t="shared" si="2"/>
        <v>1.5454545454545454</v>
      </c>
      <c r="Q30" s="7" t="str">
        <f t="shared" si="3"/>
        <v>І ур</v>
      </c>
    </row>
    <row r="31" spans="2:17" x14ac:dyDescent="0.25">
      <c r="B31" s="1">
        <v>23</v>
      </c>
      <c r="C31" s="1" t="s">
        <v>80</v>
      </c>
      <c r="D31" s="1">
        <v>2</v>
      </c>
      <c r="E31" s="1">
        <v>1</v>
      </c>
      <c r="F31" s="1">
        <v>1</v>
      </c>
      <c r="G31" s="1">
        <v>1</v>
      </c>
      <c r="H31" s="1">
        <v>2</v>
      </c>
      <c r="I31" s="1">
        <v>2</v>
      </c>
      <c r="J31" s="1">
        <v>1</v>
      </c>
      <c r="K31" s="1">
        <v>1</v>
      </c>
      <c r="L31" s="1">
        <v>2</v>
      </c>
      <c r="M31" s="1">
        <v>2</v>
      </c>
      <c r="N31" s="1">
        <v>2</v>
      </c>
      <c r="O31" s="9">
        <f t="shared" si="1"/>
        <v>17</v>
      </c>
      <c r="P31" s="10">
        <f t="shared" si="2"/>
        <v>1.5454545454545454</v>
      </c>
      <c r="Q31" s="7" t="str">
        <f t="shared" si="3"/>
        <v>І ур</v>
      </c>
    </row>
    <row r="32" spans="2:17" x14ac:dyDescent="0.25">
      <c r="B32" s="1">
        <v>24</v>
      </c>
      <c r="C32" s="1" t="s">
        <v>81</v>
      </c>
      <c r="D32" s="1">
        <v>1</v>
      </c>
      <c r="E32" s="1">
        <v>1</v>
      </c>
      <c r="F32" s="1">
        <v>1</v>
      </c>
      <c r="G32" s="1">
        <v>2</v>
      </c>
      <c r="H32" s="1">
        <v>2</v>
      </c>
      <c r="I32" s="1">
        <v>2</v>
      </c>
      <c r="J32" s="1">
        <v>1</v>
      </c>
      <c r="K32" s="1">
        <v>2</v>
      </c>
      <c r="L32" s="1">
        <v>1</v>
      </c>
      <c r="M32" s="1">
        <v>2</v>
      </c>
      <c r="N32" s="1">
        <v>2</v>
      </c>
      <c r="O32" s="9">
        <f t="shared" si="1"/>
        <v>17</v>
      </c>
      <c r="P32" s="10">
        <f t="shared" si="2"/>
        <v>1.5454545454545454</v>
      </c>
      <c r="Q32" s="7" t="str">
        <f t="shared" si="3"/>
        <v>І ур</v>
      </c>
    </row>
    <row r="33" spans="2:17" x14ac:dyDescent="0.25">
      <c r="B33" s="1">
        <v>25</v>
      </c>
      <c r="C33" s="1" t="s">
        <v>82</v>
      </c>
      <c r="D33" s="1">
        <v>2</v>
      </c>
      <c r="E33" s="1">
        <v>2</v>
      </c>
      <c r="F33" s="1">
        <v>2</v>
      </c>
      <c r="G33" s="1">
        <v>1</v>
      </c>
      <c r="H33" s="1">
        <v>2</v>
      </c>
      <c r="I33" s="1">
        <v>1</v>
      </c>
      <c r="J33" s="1">
        <v>2</v>
      </c>
      <c r="K33" s="1">
        <v>1</v>
      </c>
      <c r="L33" s="1">
        <v>2</v>
      </c>
      <c r="M33" s="1">
        <v>1</v>
      </c>
      <c r="N33" s="1">
        <v>2</v>
      </c>
      <c r="O33" s="9">
        <f t="shared" si="1"/>
        <v>18</v>
      </c>
      <c r="P33" s="10">
        <f t="shared" si="2"/>
        <v>1.6363636363636365</v>
      </c>
      <c r="Q33" s="7" t="str">
        <f t="shared" si="3"/>
        <v>ІІ ур</v>
      </c>
    </row>
    <row r="34" spans="2:17" x14ac:dyDescent="0.25">
      <c r="B34" s="1">
        <v>26</v>
      </c>
      <c r="C34" s="1" t="s">
        <v>83</v>
      </c>
      <c r="D34" s="1">
        <v>2</v>
      </c>
      <c r="E34" s="1">
        <v>2</v>
      </c>
      <c r="F34" s="1">
        <v>2</v>
      </c>
      <c r="G34" s="1">
        <v>1</v>
      </c>
      <c r="H34" s="1">
        <v>2</v>
      </c>
      <c r="I34" s="1">
        <v>1</v>
      </c>
      <c r="J34" s="1">
        <v>2</v>
      </c>
      <c r="K34" s="1">
        <v>1</v>
      </c>
      <c r="L34" s="1">
        <v>2</v>
      </c>
      <c r="M34" s="1">
        <v>2</v>
      </c>
      <c r="N34" s="1">
        <v>2</v>
      </c>
      <c r="O34" s="9">
        <f t="shared" si="1"/>
        <v>19</v>
      </c>
      <c r="P34" s="10">
        <f t="shared" si="2"/>
        <v>1.7272727272727273</v>
      </c>
      <c r="Q34" s="7" t="str">
        <f t="shared" si="3"/>
        <v>ІІ ур</v>
      </c>
    </row>
    <row r="35" spans="2:17" x14ac:dyDescent="0.25">
      <c r="B35" s="1">
        <v>27</v>
      </c>
      <c r="C35" s="1" t="s">
        <v>84</v>
      </c>
      <c r="D35" s="1">
        <v>1</v>
      </c>
      <c r="E35" s="1">
        <v>1</v>
      </c>
      <c r="F35" s="1">
        <v>2</v>
      </c>
      <c r="G35" s="1">
        <v>2</v>
      </c>
      <c r="H35" s="1">
        <v>2</v>
      </c>
      <c r="I35" s="1">
        <v>1</v>
      </c>
      <c r="J35" s="1">
        <v>2</v>
      </c>
      <c r="K35" s="1">
        <v>2</v>
      </c>
      <c r="L35" s="1">
        <v>2</v>
      </c>
      <c r="M35" s="1">
        <v>1</v>
      </c>
      <c r="N35" s="1">
        <v>2</v>
      </c>
      <c r="O35" s="9">
        <f t="shared" si="1"/>
        <v>18</v>
      </c>
      <c r="P35" s="10">
        <f t="shared" si="2"/>
        <v>1.6363636363636365</v>
      </c>
      <c r="Q35" s="7" t="str">
        <f t="shared" si="3"/>
        <v>ІІ ур</v>
      </c>
    </row>
    <row r="36" spans="2:17" x14ac:dyDescent="0.25">
      <c r="B36" s="12"/>
      <c r="C36" s="12"/>
      <c r="D36" s="17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9"/>
      <c r="P36" s="1" t="s">
        <v>9</v>
      </c>
      <c r="Q36" s="5" t="s">
        <v>8</v>
      </c>
    </row>
    <row r="37" spans="2:17" x14ac:dyDescent="0.25">
      <c r="B37" s="12"/>
      <c r="C37" s="12"/>
      <c r="D37" s="14" t="s">
        <v>13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6"/>
      <c r="P37" s="4">
        <f>COUNTA(C9:C35)</f>
        <v>27</v>
      </c>
      <c r="Q37" s="4">
        <v>100</v>
      </c>
    </row>
    <row r="38" spans="2:17" x14ac:dyDescent="0.25">
      <c r="B38" s="12"/>
      <c r="C38" s="12"/>
      <c r="D38" s="11" t="s">
        <v>14</v>
      </c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6">
        <f>COUNTIF(Q9:Q35,"І ур")</f>
        <v>17</v>
      </c>
      <c r="Q38" s="2">
        <f>(P38/P37)*100</f>
        <v>62.962962962962962</v>
      </c>
    </row>
    <row r="39" spans="2:17" x14ac:dyDescent="0.25">
      <c r="B39" s="12"/>
      <c r="C39" s="12"/>
      <c r="D39" s="11" t="s">
        <v>15</v>
      </c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6">
        <f>COUNTIF(Q9:Q35,"ІІ ур")</f>
        <v>10</v>
      </c>
      <c r="Q39" s="2">
        <f>(P39/P37)*100</f>
        <v>37.037037037037038</v>
      </c>
    </row>
    <row r="40" spans="2:17" x14ac:dyDescent="0.25">
      <c r="B40" s="13"/>
      <c r="C40" s="13"/>
      <c r="D40" s="11" t="s">
        <v>16</v>
      </c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6">
        <f>COUNTIF(Q9:Q35,"ІІІ ур")</f>
        <v>0</v>
      </c>
      <c r="Q40" s="2">
        <f>(P40/P37)*100</f>
        <v>0</v>
      </c>
    </row>
    <row r="92" spans="10:11" x14ac:dyDescent="0.25">
      <c r="J92" s="3">
        <v>1</v>
      </c>
      <c r="K92" s="3" t="s">
        <v>10</v>
      </c>
    </row>
    <row r="93" spans="10:11" x14ac:dyDescent="0.25">
      <c r="J93" s="3">
        <v>1.6</v>
      </c>
      <c r="K93" s="3" t="s">
        <v>11</v>
      </c>
    </row>
    <row r="94" spans="10:11" x14ac:dyDescent="0.25">
      <c r="J94" s="3">
        <v>2.6</v>
      </c>
      <c r="K94" s="3" t="s">
        <v>12</v>
      </c>
    </row>
  </sheetData>
  <mergeCells count="17">
    <mergeCell ref="A2:R2"/>
    <mergeCell ref="A3:R3"/>
    <mergeCell ref="A4:R4"/>
    <mergeCell ref="B6:Q6"/>
    <mergeCell ref="B7:B8"/>
    <mergeCell ref="C7:C8"/>
    <mergeCell ref="O7:O8"/>
    <mergeCell ref="P7:P8"/>
    <mergeCell ref="Q7:Q8"/>
    <mergeCell ref="D7:N7"/>
    <mergeCell ref="D39:O39"/>
    <mergeCell ref="D40:O40"/>
    <mergeCell ref="B36:B40"/>
    <mergeCell ref="C36:C40"/>
    <mergeCell ref="D37:O37"/>
    <mergeCell ref="D36:O36"/>
    <mergeCell ref="D38:O3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97"/>
  <sheetViews>
    <sheetView topLeftCell="A72" workbookViewId="0">
      <selection activeCell="S35" sqref="S35"/>
    </sheetView>
  </sheetViews>
  <sheetFormatPr defaultRowHeight="15" x14ac:dyDescent="0.25"/>
  <cols>
    <col min="2" max="2" width="5" customWidth="1"/>
    <col min="3" max="3" width="29.7109375" customWidth="1"/>
    <col min="4" max="4" width="6.28515625" customWidth="1"/>
    <col min="5" max="5" width="12.5703125" customWidth="1"/>
    <col min="6" max="6" width="7.7109375" customWidth="1"/>
    <col min="7" max="7" width="5.5703125" customWidth="1"/>
    <col min="8" max="8" width="9.28515625" customWidth="1"/>
    <col min="9" max="9" width="7.85546875" customWidth="1"/>
    <col min="10" max="10" width="5.5703125" customWidth="1"/>
    <col min="11" max="11" width="12.140625" customWidth="1"/>
    <col min="12" max="12" width="6.140625" customWidth="1"/>
    <col min="13" max="13" width="9.28515625" customWidth="1"/>
    <col min="14" max="14" width="12" customWidth="1"/>
    <col min="15" max="15" width="6.42578125" customWidth="1"/>
    <col min="18" max="18" width="11.28515625" customWidth="1"/>
  </cols>
  <sheetData>
    <row r="2" spans="1:19" x14ac:dyDescent="0.2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x14ac:dyDescent="0.25">
      <c r="A3" s="20" t="s">
        <v>55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x14ac:dyDescent="0.25">
      <c r="A4" s="20" t="s">
        <v>85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6" spans="1:19" x14ac:dyDescent="0.25">
      <c r="B6" s="21" t="s">
        <v>1</v>
      </c>
      <c r="C6" s="21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1"/>
      <c r="Q6" s="21"/>
      <c r="R6" s="21"/>
    </row>
    <row r="7" spans="1:19" ht="15" customHeight="1" x14ac:dyDescent="0.25">
      <c r="B7" s="23" t="s">
        <v>2</v>
      </c>
      <c r="C7" s="24" t="s">
        <v>3</v>
      </c>
      <c r="D7" s="29" t="s">
        <v>4</v>
      </c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  <c r="P7" s="25" t="s">
        <v>5</v>
      </c>
      <c r="Q7" s="27" t="s">
        <v>6</v>
      </c>
      <c r="R7" s="28" t="s">
        <v>7</v>
      </c>
    </row>
    <row r="8" spans="1:19" ht="225" customHeight="1" x14ac:dyDescent="0.25">
      <c r="B8" s="23"/>
      <c r="C8" s="23"/>
      <c r="D8" s="8" t="s">
        <v>18</v>
      </c>
      <c r="E8" s="8" t="s">
        <v>19</v>
      </c>
      <c r="F8" s="8" t="s">
        <v>20</v>
      </c>
      <c r="G8" s="8" t="s">
        <v>21</v>
      </c>
      <c r="H8" s="8" t="s">
        <v>22</v>
      </c>
      <c r="I8" s="8" t="s">
        <v>23</v>
      </c>
      <c r="J8" s="8" t="s">
        <v>24</v>
      </c>
      <c r="K8" s="8" t="s">
        <v>25</v>
      </c>
      <c r="L8" s="8" t="s">
        <v>26</v>
      </c>
      <c r="M8" s="8" t="s">
        <v>27</v>
      </c>
      <c r="N8" s="8" t="s">
        <v>28</v>
      </c>
      <c r="O8" s="8" t="s">
        <v>29</v>
      </c>
      <c r="P8" s="26"/>
      <c r="Q8" s="27"/>
      <c r="R8" s="28"/>
    </row>
    <row r="9" spans="1:19" x14ac:dyDescent="0.25">
      <c r="B9" s="1">
        <v>1</v>
      </c>
      <c r="C9" s="1" t="s">
        <v>77</v>
      </c>
      <c r="D9" s="1">
        <v>1</v>
      </c>
      <c r="E9" s="1">
        <v>1</v>
      </c>
      <c r="F9" s="1">
        <v>3</v>
      </c>
      <c r="G9" s="1">
        <v>1</v>
      </c>
      <c r="H9" s="1">
        <v>3</v>
      </c>
      <c r="I9" s="1">
        <v>3</v>
      </c>
      <c r="J9" s="1">
        <v>1</v>
      </c>
      <c r="K9" s="1">
        <v>1</v>
      </c>
      <c r="L9" s="1">
        <v>2</v>
      </c>
      <c r="M9" s="1">
        <v>2</v>
      </c>
      <c r="N9" s="1">
        <v>2</v>
      </c>
      <c r="O9" s="1">
        <v>1</v>
      </c>
      <c r="P9" s="9">
        <f>SUM(D9:O9)</f>
        <v>21</v>
      </c>
      <c r="Q9" s="10">
        <f>AVERAGE(P9/12)</f>
        <v>1.75</v>
      </c>
      <c r="R9" s="7" t="str">
        <f t="shared" ref="R9" si="0">IF(J9="","",VLOOKUP(Q9,$J$90:$K$92,2,TRUE))</f>
        <v>ІІ ур</v>
      </c>
    </row>
    <row r="10" spans="1:19" x14ac:dyDescent="0.25">
      <c r="B10" s="1">
        <v>2</v>
      </c>
      <c r="C10" s="1" t="s">
        <v>63</v>
      </c>
      <c r="D10" s="1">
        <v>1</v>
      </c>
      <c r="E10" s="1">
        <v>2</v>
      </c>
      <c r="F10" s="1">
        <v>3</v>
      </c>
      <c r="G10" s="1">
        <v>2</v>
      </c>
      <c r="H10" s="1">
        <v>3</v>
      </c>
      <c r="I10" s="1">
        <v>3</v>
      </c>
      <c r="J10" s="1">
        <v>2</v>
      </c>
      <c r="K10" s="1">
        <v>2</v>
      </c>
      <c r="L10" s="1">
        <v>2</v>
      </c>
      <c r="M10" s="1">
        <v>2</v>
      </c>
      <c r="N10" s="1">
        <v>2</v>
      </c>
      <c r="O10" s="1">
        <v>2</v>
      </c>
      <c r="P10" s="9">
        <f>SUM(D10:O10)</f>
        <v>26</v>
      </c>
      <c r="Q10" s="10">
        <f t="shared" ref="Q10:Q33" si="1">AVERAGE(P10/12)</f>
        <v>2.1666666666666665</v>
      </c>
      <c r="R10" s="7" t="str">
        <f t="shared" ref="R10:R33" si="2">IF(J10="","",VLOOKUP(Q10,$J$90:$K$92,2,TRUE))</f>
        <v>ІІ ур</v>
      </c>
    </row>
    <row r="11" spans="1:19" x14ac:dyDescent="0.25">
      <c r="B11" s="1">
        <v>3</v>
      </c>
      <c r="C11" s="1" t="s">
        <v>58</v>
      </c>
      <c r="D11" s="1">
        <v>1</v>
      </c>
      <c r="E11" s="1">
        <v>2</v>
      </c>
      <c r="F11" s="1">
        <v>3</v>
      </c>
      <c r="G11" s="1">
        <v>2</v>
      </c>
      <c r="H11" s="1">
        <v>1</v>
      </c>
      <c r="I11" s="1">
        <v>3</v>
      </c>
      <c r="J11" s="1">
        <v>3</v>
      </c>
      <c r="K11" s="1">
        <v>3</v>
      </c>
      <c r="L11" s="1">
        <v>3</v>
      </c>
      <c r="M11" s="1">
        <v>3</v>
      </c>
      <c r="N11" s="1">
        <v>3</v>
      </c>
      <c r="O11" s="1">
        <v>3</v>
      </c>
      <c r="P11" s="9">
        <f t="shared" ref="P11:P33" si="3">SUM(D11:O11)</f>
        <v>30</v>
      </c>
      <c r="Q11" s="10">
        <f t="shared" si="1"/>
        <v>2.5</v>
      </c>
      <c r="R11" s="7" t="str">
        <f t="shared" si="2"/>
        <v>ІІ ур</v>
      </c>
    </row>
    <row r="12" spans="1:19" x14ac:dyDescent="0.25">
      <c r="B12" s="1">
        <v>4</v>
      </c>
      <c r="C12" s="1" t="s">
        <v>78</v>
      </c>
      <c r="D12" s="1">
        <v>1</v>
      </c>
      <c r="E12" s="1">
        <v>2</v>
      </c>
      <c r="F12" s="1">
        <v>3</v>
      </c>
      <c r="G12" s="1">
        <v>2</v>
      </c>
      <c r="H12" s="1">
        <v>3</v>
      </c>
      <c r="I12" s="1">
        <v>2</v>
      </c>
      <c r="J12" s="1">
        <v>2</v>
      </c>
      <c r="K12" s="1">
        <v>2</v>
      </c>
      <c r="L12" s="1">
        <v>2</v>
      </c>
      <c r="M12" s="1">
        <v>2</v>
      </c>
      <c r="N12" s="1">
        <v>2</v>
      </c>
      <c r="O12" s="1">
        <v>2</v>
      </c>
      <c r="P12" s="9">
        <f t="shared" si="3"/>
        <v>25</v>
      </c>
      <c r="Q12" s="10">
        <f t="shared" si="1"/>
        <v>2.0833333333333335</v>
      </c>
      <c r="R12" s="7" t="str">
        <f t="shared" si="2"/>
        <v>ІІ ур</v>
      </c>
    </row>
    <row r="13" spans="1:19" x14ac:dyDescent="0.25">
      <c r="B13" s="1">
        <v>5</v>
      </c>
      <c r="C13" s="1" t="s">
        <v>86</v>
      </c>
      <c r="D13" s="1">
        <v>2</v>
      </c>
      <c r="E13" s="1">
        <v>2</v>
      </c>
      <c r="F13" s="1">
        <v>3</v>
      </c>
      <c r="G13" s="1">
        <v>2</v>
      </c>
      <c r="H13" s="1">
        <v>1</v>
      </c>
      <c r="I13" s="1">
        <v>3</v>
      </c>
      <c r="J13" s="1">
        <v>2</v>
      </c>
      <c r="K13" s="1">
        <v>2</v>
      </c>
      <c r="L13" s="1">
        <v>2</v>
      </c>
      <c r="M13" s="1">
        <v>2</v>
      </c>
      <c r="N13" s="1">
        <v>2</v>
      </c>
      <c r="O13" s="1">
        <v>3</v>
      </c>
      <c r="P13" s="9">
        <f t="shared" si="3"/>
        <v>26</v>
      </c>
      <c r="Q13" s="10">
        <f t="shared" si="1"/>
        <v>2.1666666666666665</v>
      </c>
      <c r="R13" s="7" t="str">
        <f t="shared" si="2"/>
        <v>ІІ ур</v>
      </c>
    </row>
    <row r="14" spans="1:19" x14ac:dyDescent="0.25">
      <c r="B14" s="1">
        <v>6</v>
      </c>
      <c r="C14" s="1" t="s">
        <v>66</v>
      </c>
      <c r="D14" s="1">
        <v>2</v>
      </c>
      <c r="E14" s="1">
        <v>2</v>
      </c>
      <c r="F14" s="1">
        <v>3</v>
      </c>
      <c r="G14" s="1">
        <v>2</v>
      </c>
      <c r="H14" s="1">
        <v>3</v>
      </c>
      <c r="I14" s="1">
        <v>3</v>
      </c>
      <c r="J14" s="1">
        <v>3</v>
      </c>
      <c r="K14" s="1">
        <v>3</v>
      </c>
      <c r="L14" s="1">
        <v>3</v>
      </c>
      <c r="M14" s="1">
        <v>3</v>
      </c>
      <c r="N14" s="1">
        <v>2</v>
      </c>
      <c r="O14" s="1">
        <v>3</v>
      </c>
      <c r="P14" s="9">
        <f t="shared" si="3"/>
        <v>32</v>
      </c>
      <c r="Q14" s="10">
        <f t="shared" si="1"/>
        <v>2.6666666666666665</v>
      </c>
      <c r="R14" s="7" t="str">
        <f t="shared" si="2"/>
        <v>ІІІ ур</v>
      </c>
    </row>
    <row r="15" spans="1:19" x14ac:dyDescent="0.25">
      <c r="B15" s="1">
        <v>7</v>
      </c>
      <c r="C15" s="1" t="s">
        <v>69</v>
      </c>
      <c r="D15" s="1">
        <v>2</v>
      </c>
      <c r="E15" s="1">
        <v>2</v>
      </c>
      <c r="F15" s="1">
        <v>3</v>
      </c>
      <c r="G15" s="1">
        <v>2</v>
      </c>
      <c r="H15" s="1">
        <v>1</v>
      </c>
      <c r="I15" s="1">
        <v>2</v>
      </c>
      <c r="J15" s="1">
        <v>2</v>
      </c>
      <c r="K15" s="1">
        <v>2</v>
      </c>
      <c r="L15" s="1">
        <v>2</v>
      </c>
      <c r="M15" s="1">
        <v>3</v>
      </c>
      <c r="N15" s="1">
        <v>2</v>
      </c>
      <c r="O15" s="1">
        <v>3</v>
      </c>
      <c r="P15" s="9">
        <f t="shared" si="3"/>
        <v>26</v>
      </c>
      <c r="Q15" s="10">
        <f t="shared" si="1"/>
        <v>2.1666666666666665</v>
      </c>
      <c r="R15" s="7" t="str">
        <f t="shared" si="2"/>
        <v>ІІ ур</v>
      </c>
    </row>
    <row r="16" spans="1:19" x14ac:dyDescent="0.25">
      <c r="B16" s="1">
        <v>8</v>
      </c>
      <c r="C16" s="1" t="s">
        <v>81</v>
      </c>
      <c r="D16" s="1">
        <v>2</v>
      </c>
      <c r="E16" s="1">
        <v>2</v>
      </c>
      <c r="F16" s="1">
        <v>3</v>
      </c>
      <c r="G16" s="1">
        <v>2</v>
      </c>
      <c r="H16" s="1">
        <v>3</v>
      </c>
      <c r="I16" s="1">
        <v>3</v>
      </c>
      <c r="J16" s="1">
        <v>3</v>
      </c>
      <c r="K16" s="1">
        <v>3</v>
      </c>
      <c r="L16" s="1">
        <v>3</v>
      </c>
      <c r="M16" s="1">
        <v>3</v>
      </c>
      <c r="N16" s="1">
        <v>2</v>
      </c>
      <c r="O16" s="1">
        <v>3</v>
      </c>
      <c r="P16" s="9">
        <f t="shared" si="3"/>
        <v>32</v>
      </c>
      <c r="Q16" s="10">
        <f t="shared" si="1"/>
        <v>2.6666666666666665</v>
      </c>
      <c r="R16" s="7" t="str">
        <f t="shared" si="2"/>
        <v>ІІІ ур</v>
      </c>
    </row>
    <row r="17" spans="2:18" x14ac:dyDescent="0.25">
      <c r="B17" s="1">
        <v>9</v>
      </c>
      <c r="C17" s="1" t="s">
        <v>82</v>
      </c>
      <c r="D17" s="1">
        <v>2</v>
      </c>
      <c r="E17" s="1">
        <v>2</v>
      </c>
      <c r="F17" s="1">
        <v>3</v>
      </c>
      <c r="G17" s="1">
        <v>2</v>
      </c>
      <c r="H17" s="1">
        <v>3</v>
      </c>
      <c r="I17" s="1">
        <v>3</v>
      </c>
      <c r="J17" s="1">
        <v>3</v>
      </c>
      <c r="K17" s="1">
        <v>3</v>
      </c>
      <c r="L17" s="1">
        <v>3</v>
      </c>
      <c r="M17" s="1">
        <v>3</v>
      </c>
      <c r="N17" s="1">
        <v>3</v>
      </c>
      <c r="O17" s="1">
        <v>3</v>
      </c>
      <c r="P17" s="9">
        <f t="shared" si="3"/>
        <v>33</v>
      </c>
      <c r="Q17" s="10">
        <f t="shared" si="1"/>
        <v>2.75</v>
      </c>
      <c r="R17" s="7" t="str">
        <f t="shared" si="2"/>
        <v>ІІІ ур</v>
      </c>
    </row>
    <row r="18" spans="2:18" x14ac:dyDescent="0.25">
      <c r="B18" s="1">
        <v>10</v>
      </c>
      <c r="C18" s="1" t="s">
        <v>83</v>
      </c>
      <c r="D18" s="1">
        <v>2</v>
      </c>
      <c r="E18" s="1">
        <v>2</v>
      </c>
      <c r="F18" s="1">
        <v>2</v>
      </c>
      <c r="G18" s="1">
        <v>2</v>
      </c>
      <c r="H18" s="1">
        <v>3</v>
      </c>
      <c r="I18" s="1">
        <v>3</v>
      </c>
      <c r="J18" s="1">
        <v>2</v>
      </c>
      <c r="K18" s="1">
        <v>2</v>
      </c>
      <c r="L18" s="1">
        <v>2</v>
      </c>
      <c r="M18" s="1">
        <v>2</v>
      </c>
      <c r="N18" s="1">
        <v>3</v>
      </c>
      <c r="O18" s="1">
        <v>2</v>
      </c>
      <c r="P18" s="9">
        <f t="shared" si="3"/>
        <v>27</v>
      </c>
      <c r="Q18" s="10">
        <f t="shared" si="1"/>
        <v>2.25</v>
      </c>
      <c r="R18" s="7" t="str">
        <f t="shared" si="2"/>
        <v>ІІ ур</v>
      </c>
    </row>
    <row r="19" spans="2:18" x14ac:dyDescent="0.25">
      <c r="B19" s="1">
        <v>11</v>
      </c>
      <c r="C19" s="1" t="s">
        <v>87</v>
      </c>
      <c r="D19" s="1">
        <v>2</v>
      </c>
      <c r="E19" s="1">
        <v>2</v>
      </c>
      <c r="F19" s="1">
        <v>3</v>
      </c>
      <c r="G19" s="1">
        <v>2</v>
      </c>
      <c r="H19" s="1">
        <v>1</v>
      </c>
      <c r="I19" s="1">
        <v>2</v>
      </c>
      <c r="J19" s="1">
        <v>2</v>
      </c>
      <c r="K19" s="1">
        <v>2</v>
      </c>
      <c r="L19" s="1">
        <v>2</v>
      </c>
      <c r="M19" s="1">
        <v>3</v>
      </c>
      <c r="N19" s="1">
        <v>2</v>
      </c>
      <c r="O19" s="1">
        <v>3</v>
      </c>
      <c r="P19" s="9">
        <f t="shared" si="3"/>
        <v>26</v>
      </c>
      <c r="Q19" s="10">
        <f t="shared" si="1"/>
        <v>2.1666666666666665</v>
      </c>
      <c r="R19" s="7" t="str">
        <f t="shared" si="2"/>
        <v>ІІ ур</v>
      </c>
    </row>
    <row r="20" spans="2:18" x14ac:dyDescent="0.25">
      <c r="B20" s="1">
        <v>12</v>
      </c>
      <c r="C20" s="1" t="s">
        <v>72</v>
      </c>
      <c r="D20" s="1">
        <v>2</v>
      </c>
      <c r="E20" s="1">
        <v>2</v>
      </c>
      <c r="F20" s="1">
        <v>3</v>
      </c>
      <c r="G20" s="1">
        <v>2</v>
      </c>
      <c r="H20" s="1">
        <v>3</v>
      </c>
      <c r="I20" s="1">
        <v>2</v>
      </c>
      <c r="J20" s="1">
        <v>2</v>
      </c>
      <c r="K20" s="1">
        <v>2</v>
      </c>
      <c r="L20" s="1">
        <v>2</v>
      </c>
      <c r="M20" s="1">
        <v>2</v>
      </c>
      <c r="N20" s="1">
        <v>3</v>
      </c>
      <c r="O20" s="1">
        <v>2</v>
      </c>
      <c r="P20" s="9">
        <f t="shared" si="3"/>
        <v>27</v>
      </c>
      <c r="Q20" s="10">
        <f t="shared" si="1"/>
        <v>2.25</v>
      </c>
      <c r="R20" s="7" t="str">
        <f t="shared" si="2"/>
        <v>ІІ ур</v>
      </c>
    </row>
    <row r="21" spans="2:18" x14ac:dyDescent="0.25">
      <c r="B21" s="1">
        <v>13</v>
      </c>
      <c r="C21" s="1" t="s">
        <v>88</v>
      </c>
      <c r="D21" s="1">
        <v>2</v>
      </c>
      <c r="E21" s="1">
        <v>2</v>
      </c>
      <c r="F21" s="1">
        <v>2</v>
      </c>
      <c r="G21" s="1">
        <v>2</v>
      </c>
      <c r="H21" s="1">
        <v>1</v>
      </c>
      <c r="I21" s="1">
        <v>2</v>
      </c>
      <c r="J21" s="1">
        <v>2</v>
      </c>
      <c r="K21" s="1">
        <v>2</v>
      </c>
      <c r="L21" s="1">
        <v>2</v>
      </c>
      <c r="M21" s="1">
        <v>3</v>
      </c>
      <c r="N21" s="1">
        <v>2</v>
      </c>
      <c r="O21" s="1">
        <v>3</v>
      </c>
      <c r="P21" s="9">
        <f t="shared" si="3"/>
        <v>25</v>
      </c>
      <c r="Q21" s="10">
        <f t="shared" si="1"/>
        <v>2.0833333333333335</v>
      </c>
      <c r="R21" s="7" t="str">
        <f t="shared" si="2"/>
        <v>ІІ ур</v>
      </c>
    </row>
    <row r="22" spans="2:18" x14ac:dyDescent="0.25">
      <c r="B22" s="1">
        <v>14</v>
      </c>
      <c r="C22" s="1" t="s">
        <v>61</v>
      </c>
      <c r="D22" s="1">
        <v>2</v>
      </c>
      <c r="E22" s="1">
        <v>2</v>
      </c>
      <c r="F22" s="1">
        <v>2</v>
      </c>
      <c r="G22" s="1">
        <v>2</v>
      </c>
      <c r="H22" s="1">
        <v>3</v>
      </c>
      <c r="I22" s="1">
        <v>3</v>
      </c>
      <c r="J22" s="1">
        <v>2</v>
      </c>
      <c r="K22" s="1">
        <v>2</v>
      </c>
      <c r="L22" s="1">
        <v>2</v>
      </c>
      <c r="M22" s="1">
        <v>3</v>
      </c>
      <c r="N22" s="1">
        <v>2</v>
      </c>
      <c r="O22" s="1">
        <v>3</v>
      </c>
      <c r="P22" s="9">
        <f t="shared" si="3"/>
        <v>28</v>
      </c>
      <c r="Q22" s="10">
        <f t="shared" si="1"/>
        <v>2.3333333333333335</v>
      </c>
      <c r="R22" s="7" t="str">
        <f t="shared" si="2"/>
        <v>ІІ ур</v>
      </c>
    </row>
    <row r="23" spans="2:18" x14ac:dyDescent="0.25">
      <c r="B23" s="1">
        <v>15</v>
      </c>
      <c r="C23" s="1" t="s">
        <v>89</v>
      </c>
      <c r="D23" s="1">
        <v>2</v>
      </c>
      <c r="E23" s="1">
        <v>2</v>
      </c>
      <c r="F23" s="1">
        <v>1</v>
      </c>
      <c r="G23" s="1">
        <v>2</v>
      </c>
      <c r="H23" s="1">
        <v>2</v>
      </c>
      <c r="I23" s="1">
        <v>3</v>
      </c>
      <c r="J23" s="1">
        <v>3</v>
      </c>
      <c r="K23" s="1">
        <v>2</v>
      </c>
      <c r="L23" s="1">
        <v>2</v>
      </c>
      <c r="M23" s="1">
        <v>3</v>
      </c>
      <c r="N23" s="1">
        <v>1</v>
      </c>
      <c r="O23" s="1">
        <v>1</v>
      </c>
      <c r="P23" s="9">
        <f t="shared" si="3"/>
        <v>24</v>
      </c>
      <c r="Q23" s="10">
        <f t="shared" si="1"/>
        <v>2</v>
      </c>
      <c r="R23" s="7" t="str">
        <f t="shared" si="2"/>
        <v>ІІ ур</v>
      </c>
    </row>
    <row r="24" spans="2:18" x14ac:dyDescent="0.25">
      <c r="B24" s="1">
        <v>16</v>
      </c>
      <c r="C24" s="1" t="s">
        <v>74</v>
      </c>
      <c r="D24" s="1">
        <v>2</v>
      </c>
      <c r="E24" s="1">
        <v>2</v>
      </c>
      <c r="F24" s="1">
        <v>3</v>
      </c>
      <c r="G24" s="1">
        <v>2</v>
      </c>
      <c r="H24" s="1">
        <v>3</v>
      </c>
      <c r="I24" s="1">
        <v>2</v>
      </c>
      <c r="J24" s="1">
        <v>3</v>
      </c>
      <c r="K24" s="1">
        <v>2</v>
      </c>
      <c r="L24" s="1">
        <v>2</v>
      </c>
      <c r="M24" s="1">
        <v>1</v>
      </c>
      <c r="N24" s="1">
        <v>2</v>
      </c>
      <c r="O24" s="1">
        <v>3</v>
      </c>
      <c r="P24" s="9">
        <f t="shared" si="3"/>
        <v>27</v>
      </c>
      <c r="Q24" s="10">
        <f t="shared" si="1"/>
        <v>2.25</v>
      </c>
      <c r="R24" s="7" t="str">
        <f t="shared" si="2"/>
        <v>ІІ ур</v>
      </c>
    </row>
    <row r="25" spans="2:18" x14ac:dyDescent="0.25">
      <c r="B25" s="1">
        <v>17</v>
      </c>
      <c r="C25" s="1" t="s">
        <v>90</v>
      </c>
      <c r="D25" s="1">
        <v>3</v>
      </c>
      <c r="E25" s="1">
        <v>3</v>
      </c>
      <c r="F25" s="1">
        <v>3</v>
      </c>
      <c r="G25" s="1">
        <v>2</v>
      </c>
      <c r="H25" s="1">
        <v>3</v>
      </c>
      <c r="I25" s="1">
        <v>2</v>
      </c>
      <c r="J25" s="1">
        <v>2</v>
      </c>
      <c r="K25" s="1">
        <v>3</v>
      </c>
      <c r="L25" s="1">
        <v>2</v>
      </c>
      <c r="M25" s="1">
        <v>3</v>
      </c>
      <c r="N25" s="1">
        <v>3</v>
      </c>
      <c r="O25" s="1">
        <v>3</v>
      </c>
      <c r="P25" s="9">
        <f t="shared" si="3"/>
        <v>32</v>
      </c>
      <c r="Q25" s="10">
        <f t="shared" si="1"/>
        <v>2.6666666666666665</v>
      </c>
      <c r="R25" s="7" t="str">
        <f t="shared" si="2"/>
        <v>ІІІ ур</v>
      </c>
    </row>
    <row r="26" spans="2:18" x14ac:dyDescent="0.25">
      <c r="B26" s="1">
        <v>18</v>
      </c>
      <c r="C26" s="1" t="s">
        <v>71</v>
      </c>
      <c r="D26" s="1">
        <v>3</v>
      </c>
      <c r="E26" s="1">
        <v>3</v>
      </c>
      <c r="F26" s="1">
        <v>3</v>
      </c>
      <c r="G26" s="1">
        <v>2</v>
      </c>
      <c r="H26" s="1">
        <v>2</v>
      </c>
      <c r="I26" s="1">
        <v>2</v>
      </c>
      <c r="J26" s="1">
        <v>2</v>
      </c>
      <c r="K26" s="1">
        <v>3</v>
      </c>
      <c r="L26" s="1">
        <v>3</v>
      </c>
      <c r="M26" s="1">
        <v>3</v>
      </c>
      <c r="N26" s="1">
        <v>3</v>
      </c>
      <c r="O26" s="1">
        <v>2</v>
      </c>
      <c r="P26" s="9">
        <f t="shared" si="3"/>
        <v>31</v>
      </c>
      <c r="Q26" s="10">
        <f t="shared" si="1"/>
        <v>2.5833333333333335</v>
      </c>
      <c r="R26" s="7" t="str">
        <f t="shared" si="2"/>
        <v>ІІ ур</v>
      </c>
    </row>
    <row r="27" spans="2:18" x14ac:dyDescent="0.25">
      <c r="B27" s="1">
        <v>19</v>
      </c>
      <c r="C27" s="1" t="s">
        <v>73</v>
      </c>
      <c r="D27" s="1">
        <v>2</v>
      </c>
      <c r="E27" s="1">
        <v>3</v>
      </c>
      <c r="F27" s="1">
        <v>3</v>
      </c>
      <c r="G27" s="1">
        <v>3</v>
      </c>
      <c r="H27" s="1">
        <v>2</v>
      </c>
      <c r="I27" s="1">
        <v>2</v>
      </c>
      <c r="J27" s="1">
        <v>3</v>
      </c>
      <c r="K27" s="1">
        <v>2</v>
      </c>
      <c r="L27" s="1">
        <v>3</v>
      </c>
      <c r="M27" s="1">
        <v>2</v>
      </c>
      <c r="N27" s="1">
        <v>3</v>
      </c>
      <c r="O27" s="1">
        <v>2</v>
      </c>
      <c r="P27" s="9">
        <f t="shared" si="3"/>
        <v>30</v>
      </c>
      <c r="Q27" s="10">
        <f t="shared" si="1"/>
        <v>2.5</v>
      </c>
      <c r="R27" s="7" t="str">
        <f t="shared" si="2"/>
        <v>ІІ ур</v>
      </c>
    </row>
    <row r="28" spans="2:18" x14ac:dyDescent="0.25">
      <c r="B28" s="1">
        <v>20</v>
      </c>
      <c r="C28" s="1" t="s">
        <v>59</v>
      </c>
      <c r="D28" s="1">
        <v>3</v>
      </c>
      <c r="E28" s="1">
        <v>3</v>
      </c>
      <c r="F28" s="1">
        <v>3</v>
      </c>
      <c r="G28" s="1">
        <v>3</v>
      </c>
      <c r="H28" s="1">
        <v>2</v>
      </c>
      <c r="I28" s="1">
        <v>3</v>
      </c>
      <c r="J28" s="1">
        <v>2</v>
      </c>
      <c r="K28" s="1">
        <v>3</v>
      </c>
      <c r="L28" s="1">
        <v>2</v>
      </c>
      <c r="M28" s="1">
        <v>3</v>
      </c>
      <c r="N28" s="1">
        <v>2</v>
      </c>
      <c r="O28" s="1">
        <v>2</v>
      </c>
      <c r="P28" s="9">
        <f t="shared" si="3"/>
        <v>31</v>
      </c>
      <c r="Q28" s="10">
        <f t="shared" si="1"/>
        <v>2.5833333333333335</v>
      </c>
      <c r="R28" s="7" t="str">
        <f t="shared" si="2"/>
        <v>ІІ ур</v>
      </c>
    </row>
    <row r="29" spans="2:18" x14ac:dyDescent="0.25">
      <c r="B29" s="1">
        <v>21</v>
      </c>
      <c r="C29" s="1" t="s">
        <v>75</v>
      </c>
      <c r="D29" s="1">
        <v>2</v>
      </c>
      <c r="E29" s="1">
        <v>3</v>
      </c>
      <c r="F29" s="1">
        <v>2</v>
      </c>
      <c r="G29" s="1">
        <v>3</v>
      </c>
      <c r="H29" s="1">
        <v>2</v>
      </c>
      <c r="I29" s="1">
        <v>3</v>
      </c>
      <c r="J29" s="1">
        <v>3</v>
      </c>
      <c r="K29" s="1">
        <v>3</v>
      </c>
      <c r="L29" s="1">
        <v>2</v>
      </c>
      <c r="M29" s="1">
        <v>3</v>
      </c>
      <c r="N29" s="1">
        <v>2</v>
      </c>
      <c r="O29" s="1">
        <v>2</v>
      </c>
      <c r="P29" s="9">
        <v>30</v>
      </c>
      <c r="Q29" s="10">
        <v>2.5</v>
      </c>
      <c r="R29" s="7" t="s">
        <v>93</v>
      </c>
    </row>
    <row r="30" spans="2:18" x14ac:dyDescent="0.25">
      <c r="B30" s="1">
        <v>22</v>
      </c>
      <c r="C30" s="1" t="s">
        <v>76</v>
      </c>
      <c r="D30" s="1">
        <v>3</v>
      </c>
      <c r="E30" s="1">
        <v>3</v>
      </c>
      <c r="F30" s="1">
        <v>3</v>
      </c>
      <c r="G30" s="1">
        <v>3</v>
      </c>
      <c r="H30" s="1">
        <v>2</v>
      </c>
      <c r="I30" s="1">
        <v>2</v>
      </c>
      <c r="J30" s="1">
        <v>3</v>
      </c>
      <c r="K30" s="1">
        <v>3</v>
      </c>
      <c r="L30" s="1">
        <v>3</v>
      </c>
      <c r="M30" s="1">
        <v>2</v>
      </c>
      <c r="N30" s="1">
        <v>3</v>
      </c>
      <c r="O30" s="1">
        <v>3</v>
      </c>
      <c r="P30" s="9">
        <v>33</v>
      </c>
      <c r="Q30" s="10">
        <v>2.75</v>
      </c>
      <c r="R30" s="7" t="s">
        <v>94</v>
      </c>
    </row>
    <row r="31" spans="2:18" x14ac:dyDescent="0.25">
      <c r="B31" s="1">
        <v>23</v>
      </c>
      <c r="C31" s="1" t="s">
        <v>79</v>
      </c>
      <c r="D31" s="1">
        <v>3</v>
      </c>
      <c r="E31" s="1">
        <v>3</v>
      </c>
      <c r="F31" s="1">
        <v>3</v>
      </c>
      <c r="G31" s="1">
        <v>3</v>
      </c>
      <c r="H31" s="1">
        <v>3</v>
      </c>
      <c r="I31" s="1">
        <v>3</v>
      </c>
      <c r="J31" s="1">
        <v>3</v>
      </c>
      <c r="K31" s="1">
        <v>3</v>
      </c>
      <c r="L31" s="1">
        <v>3</v>
      </c>
      <c r="M31" s="1">
        <v>2</v>
      </c>
      <c r="N31" s="1">
        <v>2</v>
      </c>
      <c r="O31" s="1">
        <v>2</v>
      </c>
      <c r="P31" s="9">
        <v>33</v>
      </c>
      <c r="Q31" s="10">
        <v>2.75</v>
      </c>
      <c r="R31" s="7" t="s">
        <v>94</v>
      </c>
    </row>
    <row r="32" spans="2:18" x14ac:dyDescent="0.25">
      <c r="B32" s="1">
        <v>24</v>
      </c>
      <c r="C32" s="1" t="s">
        <v>91</v>
      </c>
      <c r="D32" s="1">
        <v>2</v>
      </c>
      <c r="E32" s="1">
        <v>2</v>
      </c>
      <c r="F32" s="1">
        <v>2</v>
      </c>
      <c r="G32" s="1">
        <v>2</v>
      </c>
      <c r="H32" s="1">
        <v>2</v>
      </c>
      <c r="I32" s="1">
        <v>2</v>
      </c>
      <c r="J32" s="1">
        <v>2</v>
      </c>
      <c r="K32" s="1">
        <v>3</v>
      </c>
      <c r="L32" s="1">
        <v>3</v>
      </c>
      <c r="M32" s="1">
        <v>3</v>
      </c>
      <c r="N32" s="1">
        <v>3</v>
      </c>
      <c r="O32" s="1">
        <v>2</v>
      </c>
      <c r="P32" s="9">
        <v>32</v>
      </c>
      <c r="Q32" s="10">
        <v>2.6666699999999999</v>
      </c>
      <c r="R32" s="7" t="s">
        <v>94</v>
      </c>
    </row>
    <row r="33" spans="2:18" x14ac:dyDescent="0.25">
      <c r="B33" s="1">
        <v>25</v>
      </c>
      <c r="C33" s="1" t="s">
        <v>92</v>
      </c>
      <c r="D33" s="1">
        <v>2</v>
      </c>
      <c r="E33" s="1">
        <v>2</v>
      </c>
      <c r="F33" s="1">
        <v>2</v>
      </c>
      <c r="G33" s="1">
        <v>2</v>
      </c>
      <c r="H33" s="1">
        <v>3</v>
      </c>
      <c r="I33" s="1">
        <v>3</v>
      </c>
      <c r="J33" s="1">
        <v>2</v>
      </c>
      <c r="K33" s="1">
        <v>2</v>
      </c>
      <c r="L33" s="1">
        <v>2</v>
      </c>
      <c r="M33" s="1">
        <v>2</v>
      </c>
      <c r="N33" s="1">
        <v>2</v>
      </c>
      <c r="O33" s="1">
        <v>2</v>
      </c>
      <c r="P33" s="9">
        <f t="shared" si="3"/>
        <v>26</v>
      </c>
      <c r="Q33" s="10">
        <f t="shared" si="1"/>
        <v>2.1666666666666665</v>
      </c>
      <c r="R33" s="7" t="str">
        <f t="shared" si="2"/>
        <v>ІІ ур</v>
      </c>
    </row>
    <row r="34" spans="2:18" x14ac:dyDescent="0.25">
      <c r="B34" s="12"/>
      <c r="C34" s="12"/>
      <c r="D34" s="17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9"/>
      <c r="Q34" s="1" t="s">
        <v>9</v>
      </c>
      <c r="R34" s="5" t="s">
        <v>8</v>
      </c>
    </row>
    <row r="35" spans="2:18" x14ac:dyDescent="0.25">
      <c r="B35" s="12"/>
      <c r="C35" s="12"/>
      <c r="D35" s="14" t="s">
        <v>13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6"/>
      <c r="Q35" s="4">
        <f>COUNTA(C9:C33)</f>
        <v>25</v>
      </c>
      <c r="R35" s="4">
        <v>100</v>
      </c>
    </row>
    <row r="36" spans="2:18" x14ac:dyDescent="0.25">
      <c r="B36" s="12"/>
      <c r="C36" s="12"/>
      <c r="D36" s="11" t="s">
        <v>17</v>
      </c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6">
        <f>COUNTIF(R9:R33,"І ур")</f>
        <v>0</v>
      </c>
      <c r="R36" s="2">
        <f>(Q36/Q35)*100</f>
        <v>0</v>
      </c>
    </row>
    <row r="37" spans="2:18" x14ac:dyDescent="0.25">
      <c r="B37" s="12"/>
      <c r="C37" s="12"/>
      <c r="D37" s="11" t="s">
        <v>15</v>
      </c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6">
        <v>18</v>
      </c>
      <c r="R37" s="2">
        <f>(Q37/Q35)*100</f>
        <v>72</v>
      </c>
    </row>
    <row r="38" spans="2:18" x14ac:dyDescent="0.25">
      <c r="B38" s="13"/>
      <c r="C38" s="13"/>
      <c r="D38" s="11" t="s">
        <v>16</v>
      </c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6">
        <v>7</v>
      </c>
      <c r="R38" s="2">
        <f>(Q38/Q35)*100</f>
        <v>28.000000000000004</v>
      </c>
    </row>
    <row r="90" spans="10:11" x14ac:dyDescent="0.25">
      <c r="J90" s="3">
        <v>1</v>
      </c>
      <c r="K90" s="3" t="s">
        <v>10</v>
      </c>
    </row>
    <row r="91" spans="10:11" x14ac:dyDescent="0.25">
      <c r="J91" s="3">
        <v>1.6</v>
      </c>
      <c r="K91" s="3" t="s">
        <v>11</v>
      </c>
    </row>
    <row r="92" spans="10:11" x14ac:dyDescent="0.25">
      <c r="J92" s="3">
        <v>2.6</v>
      </c>
      <c r="K92" s="3" t="s">
        <v>12</v>
      </c>
    </row>
    <row r="95" spans="10:11" x14ac:dyDescent="0.25">
      <c r="J95" s="3"/>
      <c r="K95" s="3"/>
    </row>
    <row r="96" spans="10:11" x14ac:dyDescent="0.25">
      <c r="J96" s="3"/>
      <c r="K96" s="3"/>
    </row>
    <row r="97" spans="10:11" x14ac:dyDescent="0.25">
      <c r="J97" s="3"/>
      <c r="K97" s="3"/>
    </row>
  </sheetData>
  <mergeCells count="17">
    <mergeCell ref="A2:S2"/>
    <mergeCell ref="A3:S3"/>
    <mergeCell ref="A4:S4"/>
    <mergeCell ref="B6:R6"/>
    <mergeCell ref="B7:B8"/>
    <mergeCell ref="C7:C8"/>
    <mergeCell ref="P7:P8"/>
    <mergeCell ref="Q7:Q8"/>
    <mergeCell ref="R7:R8"/>
    <mergeCell ref="D7:O7"/>
    <mergeCell ref="D37:P37"/>
    <mergeCell ref="D38:P38"/>
    <mergeCell ref="B34:B38"/>
    <mergeCell ref="C34:C38"/>
    <mergeCell ref="D35:P35"/>
    <mergeCell ref="D34:P34"/>
    <mergeCell ref="D36:P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02"/>
  <sheetViews>
    <sheetView topLeftCell="A76" workbookViewId="0">
      <selection activeCell="C38" sqref="C38"/>
    </sheetView>
  </sheetViews>
  <sheetFormatPr defaultRowHeight="15" x14ac:dyDescent="0.25"/>
  <cols>
    <col min="2" max="2" width="4.7109375" customWidth="1"/>
    <col min="3" max="3" width="30.85546875" customWidth="1"/>
    <col min="4" max="4" width="4.7109375" customWidth="1"/>
    <col min="5" max="5" width="8.28515625" customWidth="1"/>
    <col min="6" max="6" width="5.85546875" customWidth="1"/>
    <col min="7" max="7" width="6.140625" customWidth="1"/>
    <col min="8" max="8" width="5.85546875" customWidth="1"/>
    <col min="9" max="9" width="5.28515625" customWidth="1"/>
    <col min="10" max="10" width="5.85546875" customWidth="1"/>
    <col min="11" max="11" width="9.42578125" customWidth="1"/>
    <col min="12" max="12" width="8.7109375" customWidth="1"/>
    <col min="13" max="13" width="5.85546875" customWidth="1"/>
    <col min="14" max="14" width="5.28515625" customWidth="1"/>
    <col min="15" max="15" width="8.7109375" customWidth="1"/>
    <col min="16" max="16" width="9.42578125" customWidth="1"/>
    <col min="19" max="19" width="11.5703125" customWidth="1"/>
  </cols>
  <sheetData>
    <row r="2" spans="1:20" x14ac:dyDescent="0.2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spans="1:20" x14ac:dyDescent="0.25">
      <c r="A3" s="20" t="s">
        <v>56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</row>
    <row r="4" spans="1:20" x14ac:dyDescent="0.25">
      <c r="A4" s="20" t="s">
        <v>95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6" spans="1:20" x14ac:dyDescent="0.25">
      <c r="B6" s="21" t="s">
        <v>1</v>
      </c>
      <c r="C6" s="21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1"/>
      <c r="R6" s="21"/>
      <c r="S6" s="21"/>
    </row>
    <row r="7" spans="1:20" ht="38.25" customHeight="1" x14ac:dyDescent="0.25">
      <c r="B7" s="23" t="s">
        <v>2</v>
      </c>
      <c r="C7" s="24" t="s">
        <v>3</v>
      </c>
      <c r="D7" s="29" t="s">
        <v>4</v>
      </c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1"/>
      <c r="Q7" s="25" t="s">
        <v>5</v>
      </c>
      <c r="R7" s="27" t="s">
        <v>6</v>
      </c>
      <c r="S7" s="28" t="s">
        <v>7</v>
      </c>
    </row>
    <row r="8" spans="1:20" ht="225" customHeight="1" x14ac:dyDescent="0.25">
      <c r="B8" s="23"/>
      <c r="C8" s="23"/>
      <c r="D8" s="8" t="s">
        <v>30</v>
      </c>
      <c r="E8" s="8" t="s">
        <v>31</v>
      </c>
      <c r="F8" s="8" t="s">
        <v>32</v>
      </c>
      <c r="G8" s="8" t="s">
        <v>33</v>
      </c>
      <c r="H8" s="8" t="s">
        <v>34</v>
      </c>
      <c r="I8" s="8" t="s">
        <v>35</v>
      </c>
      <c r="J8" s="8" t="s">
        <v>36</v>
      </c>
      <c r="K8" s="8" t="s">
        <v>37</v>
      </c>
      <c r="L8" s="8" t="s">
        <v>38</v>
      </c>
      <c r="M8" s="8" t="s">
        <v>39</v>
      </c>
      <c r="N8" s="8" t="s">
        <v>40</v>
      </c>
      <c r="O8" s="8" t="s">
        <v>41</v>
      </c>
      <c r="P8" s="8" t="s">
        <v>42</v>
      </c>
      <c r="Q8" s="26"/>
      <c r="R8" s="27"/>
      <c r="S8" s="28"/>
    </row>
    <row r="9" spans="1:20" x14ac:dyDescent="0.25">
      <c r="B9" s="1">
        <v>1</v>
      </c>
      <c r="C9" s="1" t="s">
        <v>58</v>
      </c>
      <c r="D9" s="1">
        <v>3</v>
      </c>
      <c r="E9" s="1">
        <v>3</v>
      </c>
      <c r="F9" s="1">
        <v>3</v>
      </c>
      <c r="G9" s="1">
        <v>3</v>
      </c>
      <c r="H9" s="1">
        <v>3</v>
      </c>
      <c r="I9" s="1">
        <v>3</v>
      </c>
      <c r="J9" s="1">
        <v>3</v>
      </c>
      <c r="K9" s="1">
        <v>3</v>
      </c>
      <c r="L9" s="1">
        <v>3</v>
      </c>
      <c r="M9" s="1">
        <v>3</v>
      </c>
      <c r="N9" s="1">
        <v>3</v>
      </c>
      <c r="O9" s="1">
        <v>3</v>
      </c>
      <c r="P9" s="1">
        <v>3</v>
      </c>
      <c r="Q9" s="9">
        <f>SUM(D9:P9)</f>
        <v>39</v>
      </c>
      <c r="R9" s="10">
        <f>AVERAGE(Q9/13)</f>
        <v>3</v>
      </c>
      <c r="S9" s="7" t="str">
        <f t="shared" ref="S9:S38" si="0">IF(K9="","",VLOOKUP(R9,$J$95:$K$97,2,TRUE))</f>
        <v>ІІІ ур</v>
      </c>
    </row>
    <row r="10" spans="1:20" x14ac:dyDescent="0.25">
      <c r="B10" s="1">
        <v>2</v>
      </c>
      <c r="C10" s="1" t="s">
        <v>78</v>
      </c>
      <c r="D10" s="1">
        <v>3</v>
      </c>
      <c r="E10" s="1">
        <v>3</v>
      </c>
      <c r="F10" s="1">
        <v>3</v>
      </c>
      <c r="G10" s="1">
        <v>3</v>
      </c>
      <c r="H10" s="1">
        <v>3</v>
      </c>
      <c r="I10" s="1">
        <v>3</v>
      </c>
      <c r="J10" s="1">
        <v>3</v>
      </c>
      <c r="K10" s="1">
        <v>3</v>
      </c>
      <c r="L10" s="1">
        <v>3</v>
      </c>
      <c r="M10" s="1">
        <v>3</v>
      </c>
      <c r="N10" s="1">
        <v>3</v>
      </c>
      <c r="O10" s="1">
        <v>3</v>
      </c>
      <c r="P10" s="1">
        <v>3</v>
      </c>
      <c r="Q10" s="9">
        <f t="shared" ref="Q10:Q38" si="1">SUM(E10:P10)</f>
        <v>36</v>
      </c>
      <c r="R10" s="10">
        <f t="shared" ref="R10:R38" si="2">AVERAGE(Q10/12)</f>
        <v>3</v>
      </c>
      <c r="S10" s="7" t="str">
        <f t="shared" si="0"/>
        <v>ІІІ ур</v>
      </c>
    </row>
    <row r="11" spans="1:20" x14ac:dyDescent="0.25">
      <c r="B11" s="1">
        <v>3</v>
      </c>
      <c r="C11" s="1" t="s">
        <v>60</v>
      </c>
      <c r="D11" s="1">
        <v>3</v>
      </c>
      <c r="E11" s="1">
        <v>3</v>
      </c>
      <c r="F11" s="1">
        <v>3</v>
      </c>
      <c r="G11" s="1">
        <v>3</v>
      </c>
      <c r="H11" s="1">
        <v>3</v>
      </c>
      <c r="I11" s="1">
        <v>3</v>
      </c>
      <c r="J11" s="1">
        <v>3</v>
      </c>
      <c r="K11" s="1">
        <v>3</v>
      </c>
      <c r="L11" s="1">
        <v>3</v>
      </c>
      <c r="M11" s="1">
        <v>3</v>
      </c>
      <c r="N11" s="1">
        <v>3</v>
      </c>
      <c r="O11" s="1">
        <v>3</v>
      </c>
      <c r="P11" s="1">
        <v>3</v>
      </c>
      <c r="Q11" s="9">
        <f t="shared" si="1"/>
        <v>36</v>
      </c>
      <c r="R11" s="10">
        <f t="shared" si="2"/>
        <v>3</v>
      </c>
      <c r="S11" s="7" t="str">
        <f t="shared" si="0"/>
        <v>ІІІ ур</v>
      </c>
    </row>
    <row r="12" spans="1:20" x14ac:dyDescent="0.25">
      <c r="B12" s="1">
        <v>4</v>
      </c>
      <c r="C12" s="1" t="s">
        <v>66</v>
      </c>
      <c r="D12" s="1">
        <v>3</v>
      </c>
      <c r="E12" s="1">
        <v>3</v>
      </c>
      <c r="F12" s="1">
        <v>3</v>
      </c>
      <c r="G12" s="1">
        <v>3</v>
      </c>
      <c r="H12" s="1">
        <v>3</v>
      </c>
      <c r="I12" s="1">
        <v>3</v>
      </c>
      <c r="J12" s="1">
        <v>3</v>
      </c>
      <c r="K12" s="1">
        <v>3</v>
      </c>
      <c r="L12" s="1">
        <v>3</v>
      </c>
      <c r="M12" s="1">
        <v>3</v>
      </c>
      <c r="N12" s="1">
        <v>3</v>
      </c>
      <c r="O12" s="1">
        <v>3</v>
      </c>
      <c r="P12" s="1">
        <v>3</v>
      </c>
      <c r="Q12" s="9">
        <f t="shared" si="1"/>
        <v>36</v>
      </c>
      <c r="R12" s="10">
        <f t="shared" si="2"/>
        <v>3</v>
      </c>
      <c r="S12" s="7" t="str">
        <f t="shared" si="0"/>
        <v>ІІІ ур</v>
      </c>
    </row>
    <row r="13" spans="1:20" x14ac:dyDescent="0.25">
      <c r="B13" s="1">
        <v>5</v>
      </c>
      <c r="C13" s="1" t="s">
        <v>69</v>
      </c>
      <c r="D13" s="1">
        <v>3</v>
      </c>
      <c r="E13" s="1">
        <v>3</v>
      </c>
      <c r="F13" s="1">
        <v>3</v>
      </c>
      <c r="G13" s="1">
        <v>3</v>
      </c>
      <c r="H13" s="1">
        <v>3</v>
      </c>
      <c r="I13" s="1">
        <v>3</v>
      </c>
      <c r="J13" s="1">
        <v>3</v>
      </c>
      <c r="K13" s="1">
        <v>3</v>
      </c>
      <c r="L13" s="1">
        <v>3</v>
      </c>
      <c r="M13" s="1">
        <v>3</v>
      </c>
      <c r="N13" s="1">
        <v>3</v>
      </c>
      <c r="O13" s="1">
        <v>3</v>
      </c>
      <c r="P13" s="1">
        <v>3</v>
      </c>
      <c r="Q13" s="9">
        <f t="shared" si="1"/>
        <v>36</v>
      </c>
      <c r="R13" s="10">
        <f t="shared" si="2"/>
        <v>3</v>
      </c>
      <c r="S13" s="7" t="str">
        <f t="shared" si="0"/>
        <v>ІІІ ур</v>
      </c>
    </row>
    <row r="14" spans="1:20" x14ac:dyDescent="0.25">
      <c r="B14" s="1">
        <v>6</v>
      </c>
      <c r="C14" s="1" t="s">
        <v>81</v>
      </c>
      <c r="D14" s="1">
        <v>3</v>
      </c>
      <c r="E14" s="1">
        <v>3</v>
      </c>
      <c r="F14" s="1">
        <v>3</v>
      </c>
      <c r="G14" s="1">
        <v>3</v>
      </c>
      <c r="H14" s="1">
        <v>3</v>
      </c>
      <c r="I14" s="1">
        <v>3</v>
      </c>
      <c r="J14" s="1">
        <v>3</v>
      </c>
      <c r="K14" s="1">
        <v>3</v>
      </c>
      <c r="L14" s="1">
        <v>3</v>
      </c>
      <c r="M14" s="1">
        <v>3</v>
      </c>
      <c r="N14" s="1">
        <v>3</v>
      </c>
      <c r="O14" s="1">
        <v>3</v>
      </c>
      <c r="P14" s="1">
        <v>3</v>
      </c>
      <c r="Q14" s="9">
        <f t="shared" si="1"/>
        <v>36</v>
      </c>
      <c r="R14" s="10">
        <f t="shared" si="2"/>
        <v>3</v>
      </c>
      <c r="S14" s="7" t="str">
        <f t="shared" si="0"/>
        <v>ІІІ ур</v>
      </c>
    </row>
    <row r="15" spans="1:20" x14ac:dyDescent="0.25">
      <c r="B15" s="1">
        <v>7</v>
      </c>
      <c r="C15" s="1" t="s">
        <v>82</v>
      </c>
      <c r="D15" s="1">
        <v>3</v>
      </c>
      <c r="E15" s="1">
        <v>3</v>
      </c>
      <c r="F15" s="1">
        <v>3</v>
      </c>
      <c r="G15" s="1">
        <v>3</v>
      </c>
      <c r="H15" s="1">
        <v>3</v>
      </c>
      <c r="I15" s="1">
        <v>3</v>
      </c>
      <c r="J15" s="1">
        <v>3</v>
      </c>
      <c r="K15" s="1">
        <v>3</v>
      </c>
      <c r="L15" s="1">
        <v>3</v>
      </c>
      <c r="M15" s="1">
        <v>3</v>
      </c>
      <c r="N15" s="1">
        <v>3</v>
      </c>
      <c r="O15" s="1">
        <v>3</v>
      </c>
      <c r="P15" s="1">
        <v>3</v>
      </c>
      <c r="Q15" s="9">
        <f t="shared" si="1"/>
        <v>36</v>
      </c>
      <c r="R15" s="10">
        <f t="shared" si="2"/>
        <v>3</v>
      </c>
      <c r="S15" s="7" t="str">
        <f t="shared" si="0"/>
        <v>ІІІ ур</v>
      </c>
    </row>
    <row r="16" spans="1:20" x14ac:dyDescent="0.25">
      <c r="B16" s="1">
        <v>8</v>
      </c>
      <c r="C16" s="1" t="s">
        <v>83</v>
      </c>
      <c r="D16" s="1">
        <v>3</v>
      </c>
      <c r="E16" s="1">
        <v>3</v>
      </c>
      <c r="F16" s="1">
        <v>3</v>
      </c>
      <c r="G16" s="1">
        <v>3</v>
      </c>
      <c r="H16" s="1">
        <v>3</v>
      </c>
      <c r="I16" s="1">
        <v>3</v>
      </c>
      <c r="J16" s="1">
        <v>3</v>
      </c>
      <c r="K16" s="1">
        <v>3</v>
      </c>
      <c r="L16" s="1">
        <v>3</v>
      </c>
      <c r="M16" s="1">
        <v>3</v>
      </c>
      <c r="N16" s="1">
        <v>3</v>
      </c>
      <c r="O16" s="1">
        <v>3</v>
      </c>
      <c r="P16" s="1">
        <v>3</v>
      </c>
      <c r="Q16" s="9">
        <f t="shared" si="1"/>
        <v>36</v>
      </c>
      <c r="R16" s="10">
        <f t="shared" si="2"/>
        <v>3</v>
      </c>
      <c r="S16" s="7" t="str">
        <f t="shared" si="0"/>
        <v>ІІІ ур</v>
      </c>
    </row>
    <row r="17" spans="2:19" x14ac:dyDescent="0.25">
      <c r="B17" s="1">
        <v>9</v>
      </c>
      <c r="C17" s="1" t="s">
        <v>72</v>
      </c>
      <c r="D17" s="1">
        <v>3</v>
      </c>
      <c r="E17" s="1">
        <v>3</v>
      </c>
      <c r="F17" s="1">
        <v>3</v>
      </c>
      <c r="G17" s="1">
        <v>3</v>
      </c>
      <c r="H17" s="1">
        <v>3</v>
      </c>
      <c r="I17" s="1">
        <v>3</v>
      </c>
      <c r="J17" s="1">
        <v>3</v>
      </c>
      <c r="K17" s="1">
        <v>3</v>
      </c>
      <c r="L17" s="1">
        <v>3</v>
      </c>
      <c r="M17" s="1">
        <v>3</v>
      </c>
      <c r="N17" s="1">
        <v>3</v>
      </c>
      <c r="O17" s="1">
        <v>3</v>
      </c>
      <c r="P17" s="1">
        <v>3</v>
      </c>
      <c r="Q17" s="9">
        <f t="shared" si="1"/>
        <v>36</v>
      </c>
      <c r="R17" s="10">
        <f t="shared" si="2"/>
        <v>3</v>
      </c>
      <c r="S17" s="7" t="str">
        <f t="shared" si="0"/>
        <v>ІІІ ур</v>
      </c>
    </row>
    <row r="18" spans="2:19" x14ac:dyDescent="0.25">
      <c r="B18" s="1">
        <v>10</v>
      </c>
      <c r="C18" s="1" t="s">
        <v>88</v>
      </c>
      <c r="D18" s="1">
        <v>3</v>
      </c>
      <c r="E18" s="1">
        <v>3</v>
      </c>
      <c r="F18" s="1">
        <v>3</v>
      </c>
      <c r="G18" s="1">
        <v>3</v>
      </c>
      <c r="H18" s="1">
        <v>3</v>
      </c>
      <c r="I18" s="1">
        <v>3</v>
      </c>
      <c r="J18" s="1">
        <v>3</v>
      </c>
      <c r="K18" s="1">
        <v>3</v>
      </c>
      <c r="L18" s="1">
        <v>3</v>
      </c>
      <c r="M18" s="1">
        <v>3</v>
      </c>
      <c r="N18" s="1">
        <v>3</v>
      </c>
      <c r="O18" s="1">
        <v>3</v>
      </c>
      <c r="P18" s="1">
        <v>3</v>
      </c>
      <c r="Q18" s="9">
        <f t="shared" si="1"/>
        <v>36</v>
      </c>
      <c r="R18" s="10">
        <f t="shared" si="2"/>
        <v>3</v>
      </c>
      <c r="S18" s="7" t="str">
        <f t="shared" si="0"/>
        <v>ІІІ ур</v>
      </c>
    </row>
    <row r="19" spans="2:19" x14ac:dyDescent="0.25">
      <c r="B19" s="1">
        <v>11</v>
      </c>
      <c r="C19" s="1" t="s">
        <v>87</v>
      </c>
      <c r="D19" s="1">
        <v>3</v>
      </c>
      <c r="E19" s="1">
        <v>3</v>
      </c>
      <c r="F19" s="1">
        <v>3</v>
      </c>
      <c r="G19" s="1">
        <v>3</v>
      </c>
      <c r="H19" s="1">
        <v>3</v>
      </c>
      <c r="I19" s="1">
        <v>3</v>
      </c>
      <c r="J19" s="1">
        <v>3</v>
      </c>
      <c r="K19" s="1">
        <v>3</v>
      </c>
      <c r="L19" s="1">
        <v>3</v>
      </c>
      <c r="M19" s="1">
        <v>3</v>
      </c>
      <c r="N19" s="1">
        <v>3</v>
      </c>
      <c r="O19" s="1">
        <v>3</v>
      </c>
      <c r="P19" s="1">
        <v>3</v>
      </c>
      <c r="Q19" s="9">
        <f t="shared" si="1"/>
        <v>36</v>
      </c>
      <c r="R19" s="10">
        <f t="shared" si="2"/>
        <v>3</v>
      </c>
      <c r="S19" s="7" t="str">
        <f t="shared" si="0"/>
        <v>ІІІ ур</v>
      </c>
    </row>
    <row r="20" spans="2:19" x14ac:dyDescent="0.25">
      <c r="B20" s="1">
        <v>12</v>
      </c>
      <c r="C20" s="1" t="s">
        <v>74</v>
      </c>
      <c r="D20" s="1">
        <v>3</v>
      </c>
      <c r="E20" s="1">
        <v>3</v>
      </c>
      <c r="F20" s="1">
        <v>3</v>
      </c>
      <c r="G20" s="1">
        <v>3</v>
      </c>
      <c r="H20" s="1">
        <v>3</v>
      </c>
      <c r="I20" s="1">
        <v>3</v>
      </c>
      <c r="J20" s="1">
        <v>3</v>
      </c>
      <c r="K20" s="1">
        <v>3</v>
      </c>
      <c r="L20" s="1">
        <v>3</v>
      </c>
      <c r="M20" s="1">
        <v>3</v>
      </c>
      <c r="N20" s="1">
        <v>3</v>
      </c>
      <c r="O20" s="1">
        <v>3</v>
      </c>
      <c r="P20" s="1">
        <v>3</v>
      </c>
      <c r="Q20" s="9">
        <f t="shared" si="1"/>
        <v>36</v>
      </c>
      <c r="R20" s="10">
        <f t="shared" si="2"/>
        <v>3</v>
      </c>
      <c r="S20" s="7" t="str">
        <f t="shared" si="0"/>
        <v>ІІІ ур</v>
      </c>
    </row>
    <row r="21" spans="2:19" x14ac:dyDescent="0.25">
      <c r="B21" s="1">
        <v>13</v>
      </c>
      <c r="C21" s="1" t="s">
        <v>90</v>
      </c>
      <c r="D21" s="1">
        <v>3</v>
      </c>
      <c r="E21" s="1">
        <v>3</v>
      </c>
      <c r="F21" s="1">
        <v>3</v>
      </c>
      <c r="G21" s="1">
        <v>3</v>
      </c>
      <c r="H21" s="1">
        <v>3</v>
      </c>
      <c r="I21" s="1">
        <v>3</v>
      </c>
      <c r="J21" s="1">
        <v>3</v>
      </c>
      <c r="K21" s="1">
        <v>3</v>
      </c>
      <c r="L21" s="1">
        <v>3</v>
      </c>
      <c r="M21" s="1">
        <v>3</v>
      </c>
      <c r="N21" s="1">
        <v>3</v>
      </c>
      <c r="O21" s="1">
        <v>3</v>
      </c>
      <c r="P21" s="1">
        <v>3</v>
      </c>
      <c r="Q21" s="9">
        <f t="shared" si="1"/>
        <v>36</v>
      </c>
      <c r="R21" s="10">
        <f t="shared" si="2"/>
        <v>3</v>
      </c>
      <c r="S21" s="7" t="str">
        <f t="shared" si="0"/>
        <v>ІІІ ур</v>
      </c>
    </row>
    <row r="22" spans="2:19" x14ac:dyDescent="0.25">
      <c r="B22" s="1">
        <v>14</v>
      </c>
      <c r="C22" s="1" t="s">
        <v>97</v>
      </c>
      <c r="D22" s="1">
        <v>3</v>
      </c>
      <c r="E22" s="1">
        <v>3</v>
      </c>
      <c r="F22" s="1">
        <v>3</v>
      </c>
      <c r="G22" s="1">
        <v>3</v>
      </c>
      <c r="H22" s="1">
        <v>3</v>
      </c>
      <c r="I22" s="1">
        <v>3</v>
      </c>
      <c r="J22" s="1">
        <v>3</v>
      </c>
      <c r="K22" s="1">
        <v>3</v>
      </c>
      <c r="L22" s="1">
        <v>3</v>
      </c>
      <c r="M22" s="1">
        <v>3</v>
      </c>
      <c r="N22" s="1">
        <v>3</v>
      </c>
      <c r="O22" s="1">
        <v>3</v>
      </c>
      <c r="P22" s="1">
        <v>3</v>
      </c>
      <c r="Q22" s="9">
        <f t="shared" si="1"/>
        <v>36</v>
      </c>
      <c r="R22" s="10">
        <f t="shared" si="2"/>
        <v>3</v>
      </c>
      <c r="S22" s="7" t="str">
        <f t="shared" si="0"/>
        <v>ІІІ ур</v>
      </c>
    </row>
    <row r="23" spans="2:19" x14ac:dyDescent="0.25">
      <c r="B23" s="1">
        <v>15</v>
      </c>
      <c r="C23" s="1" t="s">
        <v>98</v>
      </c>
      <c r="D23" s="1">
        <v>3</v>
      </c>
      <c r="E23" s="1">
        <v>3</v>
      </c>
      <c r="F23" s="1">
        <v>3</v>
      </c>
      <c r="G23" s="1">
        <v>3</v>
      </c>
      <c r="H23" s="1">
        <v>3</v>
      </c>
      <c r="I23" s="1">
        <v>3</v>
      </c>
      <c r="J23" s="1">
        <v>3</v>
      </c>
      <c r="K23" s="1">
        <v>3</v>
      </c>
      <c r="L23" s="1">
        <v>3</v>
      </c>
      <c r="M23" s="1">
        <v>3</v>
      </c>
      <c r="N23" s="1">
        <v>3</v>
      </c>
      <c r="O23" s="1">
        <v>3</v>
      </c>
      <c r="P23" s="1">
        <v>3</v>
      </c>
      <c r="Q23" s="9">
        <f t="shared" si="1"/>
        <v>36</v>
      </c>
      <c r="R23" s="10">
        <f t="shared" si="2"/>
        <v>3</v>
      </c>
      <c r="S23" s="7" t="str">
        <f t="shared" si="0"/>
        <v>ІІІ ур</v>
      </c>
    </row>
    <row r="24" spans="2:19" x14ac:dyDescent="0.25">
      <c r="B24" s="1">
        <v>16</v>
      </c>
      <c r="C24" s="1" t="s">
        <v>71</v>
      </c>
      <c r="D24" s="1">
        <v>3</v>
      </c>
      <c r="E24" s="1">
        <v>3</v>
      </c>
      <c r="F24" s="1">
        <v>3</v>
      </c>
      <c r="G24" s="1">
        <v>3</v>
      </c>
      <c r="H24" s="1">
        <v>3</v>
      </c>
      <c r="I24" s="1">
        <v>3</v>
      </c>
      <c r="J24" s="1">
        <v>3</v>
      </c>
      <c r="K24" s="1">
        <v>3</v>
      </c>
      <c r="L24" s="1">
        <v>3</v>
      </c>
      <c r="M24" s="1">
        <v>3</v>
      </c>
      <c r="N24" s="1">
        <v>3</v>
      </c>
      <c r="O24" s="1">
        <v>3</v>
      </c>
      <c r="P24" s="1">
        <v>3</v>
      </c>
      <c r="Q24" s="9">
        <f t="shared" si="1"/>
        <v>36</v>
      </c>
      <c r="R24" s="10">
        <f t="shared" si="2"/>
        <v>3</v>
      </c>
      <c r="S24" s="7" t="str">
        <f t="shared" si="0"/>
        <v>ІІІ ур</v>
      </c>
    </row>
    <row r="25" spans="2:19" x14ac:dyDescent="0.25">
      <c r="B25" s="1">
        <v>17</v>
      </c>
      <c r="C25" s="1" t="s">
        <v>99</v>
      </c>
      <c r="D25" s="1">
        <v>3</v>
      </c>
      <c r="E25" s="1">
        <v>3</v>
      </c>
      <c r="F25" s="1">
        <v>3</v>
      </c>
      <c r="G25" s="1">
        <v>3</v>
      </c>
      <c r="H25" s="1">
        <v>3</v>
      </c>
      <c r="I25" s="1">
        <v>3</v>
      </c>
      <c r="J25" s="1">
        <v>3</v>
      </c>
      <c r="K25" s="1">
        <v>3</v>
      </c>
      <c r="L25" s="1">
        <v>3</v>
      </c>
      <c r="M25" s="1">
        <v>3</v>
      </c>
      <c r="N25" s="1">
        <v>3</v>
      </c>
      <c r="O25" s="1">
        <v>3</v>
      </c>
      <c r="P25" s="1">
        <v>3</v>
      </c>
      <c r="Q25" s="9">
        <f t="shared" si="1"/>
        <v>36</v>
      </c>
      <c r="R25" s="10">
        <f t="shared" si="2"/>
        <v>3</v>
      </c>
      <c r="S25" s="7" t="str">
        <f t="shared" si="0"/>
        <v>ІІІ ур</v>
      </c>
    </row>
    <row r="26" spans="2:19" x14ac:dyDescent="0.25">
      <c r="B26" s="1">
        <v>18</v>
      </c>
      <c r="C26" s="1" t="s">
        <v>73</v>
      </c>
      <c r="D26" s="1">
        <v>3</v>
      </c>
      <c r="E26" s="1">
        <v>3</v>
      </c>
      <c r="F26" s="1">
        <v>3</v>
      </c>
      <c r="G26" s="1">
        <v>3</v>
      </c>
      <c r="H26" s="1">
        <v>3</v>
      </c>
      <c r="I26" s="1">
        <v>3</v>
      </c>
      <c r="J26" s="1">
        <v>3</v>
      </c>
      <c r="K26" s="1">
        <v>3</v>
      </c>
      <c r="L26" s="1">
        <v>3</v>
      </c>
      <c r="M26" s="1">
        <v>3</v>
      </c>
      <c r="N26" s="1">
        <v>3</v>
      </c>
      <c r="O26" s="1">
        <v>3</v>
      </c>
      <c r="P26" s="1">
        <v>3</v>
      </c>
      <c r="Q26" s="9">
        <v>36</v>
      </c>
      <c r="R26" s="10">
        <v>3</v>
      </c>
      <c r="S26" s="7" t="s">
        <v>94</v>
      </c>
    </row>
    <row r="27" spans="2:19" x14ac:dyDescent="0.25">
      <c r="B27" s="1">
        <v>19</v>
      </c>
      <c r="C27" s="1" t="s">
        <v>100</v>
      </c>
      <c r="D27" s="1">
        <v>3</v>
      </c>
      <c r="E27" s="1">
        <v>3</v>
      </c>
      <c r="F27" s="1">
        <v>3</v>
      </c>
      <c r="G27" s="1">
        <v>3</v>
      </c>
      <c r="H27" s="1">
        <v>3</v>
      </c>
      <c r="I27" s="1">
        <v>3</v>
      </c>
      <c r="J27" s="1">
        <v>3</v>
      </c>
      <c r="K27" s="1">
        <v>3</v>
      </c>
      <c r="L27" s="1">
        <v>3</v>
      </c>
      <c r="M27" s="1">
        <v>3</v>
      </c>
      <c r="N27" s="1">
        <v>3</v>
      </c>
      <c r="O27" s="1">
        <v>3</v>
      </c>
      <c r="P27" s="1">
        <v>3</v>
      </c>
      <c r="Q27" s="9">
        <v>36</v>
      </c>
      <c r="R27" s="10">
        <v>3</v>
      </c>
      <c r="S27" s="7" t="s">
        <v>94</v>
      </c>
    </row>
    <row r="28" spans="2:19" x14ac:dyDescent="0.25">
      <c r="B28" s="1">
        <v>20</v>
      </c>
      <c r="C28" s="1" t="s">
        <v>59</v>
      </c>
      <c r="D28" s="1">
        <v>3</v>
      </c>
      <c r="E28" s="1">
        <v>3</v>
      </c>
      <c r="F28" s="1">
        <v>3</v>
      </c>
      <c r="G28" s="1">
        <v>3</v>
      </c>
      <c r="H28" s="1">
        <v>3</v>
      </c>
      <c r="I28" s="1">
        <v>3</v>
      </c>
      <c r="J28" s="1">
        <v>3</v>
      </c>
      <c r="K28" s="1">
        <v>3</v>
      </c>
      <c r="L28" s="1">
        <v>3</v>
      </c>
      <c r="M28" s="1">
        <v>3</v>
      </c>
      <c r="N28" s="1">
        <v>3</v>
      </c>
      <c r="O28" s="1">
        <v>3</v>
      </c>
      <c r="P28" s="1">
        <v>3</v>
      </c>
      <c r="Q28" s="9">
        <v>36</v>
      </c>
      <c r="R28" s="10">
        <v>3</v>
      </c>
      <c r="S28" s="7" t="s">
        <v>94</v>
      </c>
    </row>
    <row r="29" spans="2:19" x14ac:dyDescent="0.25">
      <c r="B29" s="1">
        <v>21</v>
      </c>
      <c r="C29" s="1" t="s">
        <v>79</v>
      </c>
      <c r="D29" s="1">
        <v>3</v>
      </c>
      <c r="E29" s="1">
        <v>3</v>
      </c>
      <c r="F29" s="1">
        <v>3</v>
      </c>
      <c r="G29" s="1">
        <v>3</v>
      </c>
      <c r="H29" s="1">
        <v>3</v>
      </c>
      <c r="I29" s="1">
        <v>3</v>
      </c>
      <c r="J29" s="1">
        <v>3</v>
      </c>
      <c r="K29" s="1">
        <v>3</v>
      </c>
      <c r="L29" s="1">
        <v>3</v>
      </c>
      <c r="M29" s="1">
        <v>3</v>
      </c>
      <c r="N29" s="1">
        <v>3</v>
      </c>
      <c r="O29" s="1">
        <v>3</v>
      </c>
      <c r="P29" s="1">
        <v>3</v>
      </c>
      <c r="Q29" s="9">
        <v>36</v>
      </c>
      <c r="R29" s="10">
        <v>3</v>
      </c>
      <c r="S29" s="7" t="s">
        <v>94</v>
      </c>
    </row>
    <row r="30" spans="2:19" x14ac:dyDescent="0.25">
      <c r="B30" s="1">
        <v>22</v>
      </c>
      <c r="C30" s="1" t="s">
        <v>91</v>
      </c>
      <c r="D30" s="1">
        <v>3</v>
      </c>
      <c r="E30" s="1">
        <v>3</v>
      </c>
      <c r="F30" s="1">
        <v>3</v>
      </c>
      <c r="G30" s="1">
        <v>3</v>
      </c>
      <c r="H30" s="1">
        <v>3</v>
      </c>
      <c r="I30" s="1">
        <v>3</v>
      </c>
      <c r="J30" s="1">
        <v>3</v>
      </c>
      <c r="K30" s="1">
        <v>3</v>
      </c>
      <c r="L30" s="1">
        <v>3</v>
      </c>
      <c r="M30" s="1">
        <v>3</v>
      </c>
      <c r="N30" s="1">
        <v>3</v>
      </c>
      <c r="O30" s="1">
        <v>3</v>
      </c>
      <c r="P30" s="1">
        <v>3</v>
      </c>
      <c r="Q30" s="9">
        <v>36</v>
      </c>
      <c r="R30" s="10">
        <v>3</v>
      </c>
      <c r="S30" s="7" t="s">
        <v>96</v>
      </c>
    </row>
    <row r="31" spans="2:19" x14ac:dyDescent="0.25">
      <c r="B31" s="1">
        <v>23</v>
      </c>
      <c r="C31" s="1" t="s">
        <v>92</v>
      </c>
      <c r="D31" s="1">
        <v>3</v>
      </c>
      <c r="E31" s="1">
        <v>3</v>
      </c>
      <c r="F31" s="1">
        <v>3</v>
      </c>
      <c r="G31" s="1">
        <v>3</v>
      </c>
      <c r="H31" s="1">
        <v>3</v>
      </c>
      <c r="I31" s="1">
        <v>3</v>
      </c>
      <c r="J31" s="1">
        <v>3</v>
      </c>
      <c r="K31" s="1">
        <v>3</v>
      </c>
      <c r="L31" s="1">
        <v>3</v>
      </c>
      <c r="M31" s="1">
        <v>3</v>
      </c>
      <c r="N31" s="1">
        <v>3</v>
      </c>
      <c r="O31" s="1">
        <v>3</v>
      </c>
      <c r="P31" s="1">
        <v>3</v>
      </c>
      <c r="Q31" s="9">
        <v>36</v>
      </c>
      <c r="R31" s="10">
        <v>3</v>
      </c>
      <c r="S31" s="7" t="s">
        <v>94</v>
      </c>
    </row>
    <row r="32" spans="2:19" x14ac:dyDescent="0.25">
      <c r="B32" s="1">
        <v>24</v>
      </c>
      <c r="C32" s="1" t="s">
        <v>101</v>
      </c>
      <c r="D32" s="1">
        <v>3</v>
      </c>
      <c r="E32" s="1">
        <v>3</v>
      </c>
      <c r="F32" s="1">
        <v>3</v>
      </c>
      <c r="G32" s="1">
        <v>3</v>
      </c>
      <c r="H32" s="1">
        <v>3</v>
      </c>
      <c r="I32" s="1">
        <v>3</v>
      </c>
      <c r="J32" s="1">
        <v>3</v>
      </c>
      <c r="K32" s="1">
        <v>3</v>
      </c>
      <c r="L32" s="1">
        <v>3</v>
      </c>
      <c r="M32" s="1">
        <v>3</v>
      </c>
      <c r="N32" s="1">
        <v>3</v>
      </c>
      <c r="O32" s="1">
        <v>3</v>
      </c>
      <c r="P32" s="1">
        <v>3</v>
      </c>
      <c r="Q32" s="9">
        <v>36</v>
      </c>
      <c r="R32" s="10">
        <v>3</v>
      </c>
      <c r="S32" s="7" t="s">
        <v>94</v>
      </c>
    </row>
    <row r="33" spans="2:19" x14ac:dyDescent="0.25">
      <c r="B33" s="1">
        <v>25</v>
      </c>
      <c r="C33" s="1" t="s">
        <v>102</v>
      </c>
      <c r="D33" s="1">
        <v>3</v>
      </c>
      <c r="E33" s="1">
        <v>3</v>
      </c>
      <c r="F33" s="1">
        <v>3</v>
      </c>
      <c r="G33" s="1">
        <v>3</v>
      </c>
      <c r="H33" s="1">
        <v>3</v>
      </c>
      <c r="I33" s="1">
        <v>3</v>
      </c>
      <c r="J33" s="1">
        <v>3</v>
      </c>
      <c r="K33" s="1">
        <v>3</v>
      </c>
      <c r="L33" s="1">
        <v>3</v>
      </c>
      <c r="M33" s="1">
        <v>3</v>
      </c>
      <c r="N33" s="1">
        <v>3</v>
      </c>
      <c r="O33" s="1">
        <v>3</v>
      </c>
      <c r="P33" s="1">
        <v>3</v>
      </c>
      <c r="Q33" s="9">
        <v>36</v>
      </c>
      <c r="R33" s="10">
        <v>3</v>
      </c>
      <c r="S33" s="7" t="s">
        <v>94</v>
      </c>
    </row>
    <row r="34" spans="2:19" x14ac:dyDescent="0.25">
      <c r="B34" s="1">
        <v>26</v>
      </c>
      <c r="C34" s="1" t="s">
        <v>103</v>
      </c>
      <c r="D34" s="1">
        <v>3</v>
      </c>
      <c r="E34" s="1">
        <v>3</v>
      </c>
      <c r="F34" s="1">
        <v>3</v>
      </c>
      <c r="G34" s="1">
        <v>3</v>
      </c>
      <c r="H34" s="1">
        <v>3</v>
      </c>
      <c r="I34" s="1">
        <v>3</v>
      </c>
      <c r="J34" s="1">
        <v>3</v>
      </c>
      <c r="K34" s="1">
        <v>3</v>
      </c>
      <c r="L34" s="1">
        <v>3</v>
      </c>
      <c r="M34" s="1">
        <v>3</v>
      </c>
      <c r="N34" s="1">
        <v>3</v>
      </c>
      <c r="O34" s="1">
        <v>3</v>
      </c>
      <c r="P34" s="1">
        <v>3</v>
      </c>
      <c r="Q34" s="9">
        <v>36</v>
      </c>
      <c r="R34" s="10">
        <v>3</v>
      </c>
      <c r="S34" s="7" t="s">
        <v>94</v>
      </c>
    </row>
    <row r="35" spans="2:19" x14ac:dyDescent="0.25">
      <c r="B35" s="1">
        <v>27</v>
      </c>
      <c r="C35" s="1" t="s">
        <v>104</v>
      </c>
      <c r="D35" s="1">
        <v>3</v>
      </c>
      <c r="E35" s="1">
        <v>3</v>
      </c>
      <c r="F35" s="1">
        <v>3</v>
      </c>
      <c r="G35" s="1">
        <v>3</v>
      </c>
      <c r="H35" s="1">
        <v>3</v>
      </c>
      <c r="I35" s="1">
        <v>3</v>
      </c>
      <c r="J35" s="1">
        <v>3</v>
      </c>
      <c r="K35" s="1">
        <v>3</v>
      </c>
      <c r="L35" s="1">
        <v>3</v>
      </c>
      <c r="M35" s="1">
        <v>3</v>
      </c>
      <c r="N35" s="1">
        <v>3</v>
      </c>
      <c r="O35" s="1">
        <v>3</v>
      </c>
      <c r="P35" s="1">
        <v>3</v>
      </c>
      <c r="Q35" s="9">
        <v>36</v>
      </c>
      <c r="R35" s="10">
        <v>3</v>
      </c>
      <c r="S35" s="7" t="s">
        <v>94</v>
      </c>
    </row>
    <row r="36" spans="2:19" x14ac:dyDescent="0.25">
      <c r="B36" s="1">
        <v>28</v>
      </c>
      <c r="C36" s="1" t="s">
        <v>105</v>
      </c>
      <c r="D36" s="1">
        <v>3</v>
      </c>
      <c r="E36" s="1">
        <v>3</v>
      </c>
      <c r="F36" s="1">
        <v>3</v>
      </c>
      <c r="G36" s="1">
        <v>3</v>
      </c>
      <c r="H36" s="1">
        <v>3</v>
      </c>
      <c r="I36" s="1">
        <v>3</v>
      </c>
      <c r="J36" s="1">
        <v>3</v>
      </c>
      <c r="K36" s="1">
        <v>3</v>
      </c>
      <c r="L36" s="1">
        <v>3</v>
      </c>
      <c r="M36" s="1">
        <v>3</v>
      </c>
      <c r="N36" s="1">
        <v>3</v>
      </c>
      <c r="O36" s="1">
        <v>3</v>
      </c>
      <c r="P36" s="1">
        <v>3</v>
      </c>
      <c r="Q36" s="9">
        <v>36</v>
      </c>
      <c r="R36" s="10">
        <v>3</v>
      </c>
      <c r="S36" s="7" t="s">
        <v>94</v>
      </c>
    </row>
    <row r="37" spans="2:19" x14ac:dyDescent="0.25">
      <c r="B37" s="1">
        <v>29</v>
      </c>
      <c r="C37" s="1" t="s">
        <v>106</v>
      </c>
      <c r="D37" s="1">
        <v>3</v>
      </c>
      <c r="E37" s="1">
        <v>3</v>
      </c>
      <c r="F37" s="1">
        <v>3</v>
      </c>
      <c r="G37" s="1">
        <v>3</v>
      </c>
      <c r="H37" s="1">
        <v>3</v>
      </c>
      <c r="I37" s="1">
        <v>3</v>
      </c>
      <c r="J37" s="1">
        <v>3</v>
      </c>
      <c r="K37" s="1">
        <v>3</v>
      </c>
      <c r="L37" s="1">
        <v>3</v>
      </c>
      <c r="M37" s="1">
        <v>3</v>
      </c>
      <c r="N37" s="1">
        <v>3</v>
      </c>
      <c r="O37" s="1">
        <v>3</v>
      </c>
      <c r="P37" s="1">
        <v>3</v>
      </c>
      <c r="Q37" s="9">
        <v>36</v>
      </c>
      <c r="R37" s="10">
        <v>3</v>
      </c>
      <c r="S37" s="7" t="s">
        <v>96</v>
      </c>
    </row>
    <row r="38" spans="2:19" x14ac:dyDescent="0.25">
      <c r="B38" s="1">
        <v>30</v>
      </c>
      <c r="C38" s="1" t="s">
        <v>107</v>
      </c>
      <c r="D38" s="1">
        <v>3</v>
      </c>
      <c r="E38" s="1">
        <v>3</v>
      </c>
      <c r="F38" s="1">
        <v>3</v>
      </c>
      <c r="G38" s="1">
        <v>3</v>
      </c>
      <c r="H38" s="1">
        <v>3</v>
      </c>
      <c r="I38" s="1">
        <v>3</v>
      </c>
      <c r="J38" s="1">
        <v>3</v>
      </c>
      <c r="K38" s="1">
        <v>3</v>
      </c>
      <c r="L38" s="1">
        <v>3</v>
      </c>
      <c r="M38" s="1">
        <v>3</v>
      </c>
      <c r="N38" s="1">
        <v>3</v>
      </c>
      <c r="O38" s="1">
        <v>3</v>
      </c>
      <c r="P38" s="1">
        <v>3</v>
      </c>
      <c r="Q38" s="9">
        <f t="shared" si="1"/>
        <v>36</v>
      </c>
      <c r="R38" s="10">
        <f t="shared" si="2"/>
        <v>3</v>
      </c>
      <c r="S38" s="7" t="str">
        <f t="shared" si="0"/>
        <v>ІІІ ур</v>
      </c>
    </row>
    <row r="39" spans="2:19" x14ac:dyDescent="0.25">
      <c r="B39" s="12"/>
      <c r="C39" s="12"/>
      <c r="D39" s="17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9"/>
      <c r="R39" s="1" t="s">
        <v>9</v>
      </c>
      <c r="S39" s="5" t="s">
        <v>8</v>
      </c>
    </row>
    <row r="40" spans="2:19" x14ac:dyDescent="0.25">
      <c r="B40" s="12"/>
      <c r="C40" s="12"/>
      <c r="D40" s="14" t="s">
        <v>13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6"/>
      <c r="R40" s="4">
        <v>30</v>
      </c>
      <c r="S40" s="4">
        <v>100</v>
      </c>
    </row>
    <row r="41" spans="2:19" x14ac:dyDescent="0.25">
      <c r="B41" s="12"/>
      <c r="C41" s="12"/>
      <c r="D41" s="11" t="s">
        <v>17</v>
      </c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6">
        <f>COUNTIF(S9:S38,"І ур")</f>
        <v>0</v>
      </c>
      <c r="S41" s="2">
        <f>(R41/R40)*100</f>
        <v>0</v>
      </c>
    </row>
    <row r="42" spans="2:19" x14ac:dyDescent="0.25">
      <c r="B42" s="12"/>
      <c r="C42" s="12"/>
      <c r="D42" s="11" t="s">
        <v>15</v>
      </c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6">
        <f>COUNTIF(S9:S38,"ІІ ур")</f>
        <v>0</v>
      </c>
      <c r="S42" s="2">
        <f>(R42/R40)*100</f>
        <v>0</v>
      </c>
    </row>
    <row r="43" spans="2:19" x14ac:dyDescent="0.25">
      <c r="B43" s="13"/>
      <c r="C43" s="13"/>
      <c r="D43" s="11" t="s">
        <v>16</v>
      </c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6">
        <v>30</v>
      </c>
      <c r="S43" s="2">
        <f>(R43/R40)*100</f>
        <v>100</v>
      </c>
    </row>
    <row r="95" spans="10:11" x14ac:dyDescent="0.25">
      <c r="J95" s="3">
        <v>1</v>
      </c>
      <c r="K95" s="3" t="s">
        <v>10</v>
      </c>
    </row>
    <row r="96" spans="10:11" x14ac:dyDescent="0.25">
      <c r="J96" s="3">
        <v>1.6</v>
      </c>
      <c r="K96" s="3" t="s">
        <v>11</v>
      </c>
    </row>
    <row r="97" spans="10:11" x14ac:dyDescent="0.25">
      <c r="J97" s="3">
        <v>2.6</v>
      </c>
      <c r="K97" s="3" t="s">
        <v>12</v>
      </c>
    </row>
    <row r="100" spans="10:11" x14ac:dyDescent="0.25">
      <c r="J100" s="3">
        <v>1</v>
      </c>
    </row>
    <row r="101" spans="10:11" x14ac:dyDescent="0.25">
      <c r="J101" s="3">
        <v>1.6</v>
      </c>
    </row>
    <row r="102" spans="10:11" x14ac:dyDescent="0.25">
      <c r="J102" s="3">
        <v>2.6</v>
      </c>
    </row>
  </sheetData>
  <mergeCells count="17">
    <mergeCell ref="A2:T2"/>
    <mergeCell ref="A3:T3"/>
    <mergeCell ref="A4:T4"/>
    <mergeCell ref="B6:S6"/>
    <mergeCell ref="B7:B8"/>
    <mergeCell ref="C7:C8"/>
    <mergeCell ref="Q7:Q8"/>
    <mergeCell ref="R7:R8"/>
    <mergeCell ref="S7:S8"/>
    <mergeCell ref="D7:P7"/>
    <mergeCell ref="D42:Q42"/>
    <mergeCell ref="D43:Q43"/>
    <mergeCell ref="B39:B43"/>
    <mergeCell ref="C39:C43"/>
    <mergeCell ref="D40:Q40"/>
    <mergeCell ref="D39:Q39"/>
    <mergeCell ref="D41:Q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4-5 старт</vt:lpstr>
      <vt:lpstr>4-5 промежуток</vt:lpstr>
      <vt:lpstr>4-5 итог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2024-03-30T16:23:48Z</dcterms:modified>
</cp:coreProperties>
</file>